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9200" windowHeight="8190" activeTab="0"/>
  </bookViews>
  <sheets>
    <sheet name="BZSO 2017" sheetId="1" r:id="rId1"/>
    <sheet name="KO " sheetId="2" r:id="rId2"/>
    <sheet name="List1" sheetId="3" r:id="rId3"/>
  </sheets>
  <externalReferences>
    <externalReference r:id="rId6"/>
    <externalReference r:id="rId7"/>
  </externalReferences>
  <definedNames>
    <definedName name="celkem">#REF!</definedName>
    <definedName name="jed">#REF!</definedName>
    <definedName name="jed1">#REF!</definedName>
    <definedName name="jméno_závodníka">#REF!</definedName>
    <definedName name="klub__město">#REF!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>#REF!</definedName>
    <definedName name="st.č.">#REF!</definedName>
  </definedNames>
  <calcPr fullCalcOnLoad="1"/>
</workbook>
</file>

<file path=xl/sharedStrings.xml><?xml version="1.0" encoding="utf-8"?>
<sst xmlns="http://schemas.openxmlformats.org/spreadsheetml/2006/main" count="107" uniqueCount="62">
  <si>
    <t>kategorie</t>
  </si>
  <si>
    <t>celkem</t>
  </si>
  <si>
    <t>jméno hráče</t>
  </si>
  <si>
    <t>HDC</t>
  </si>
  <si>
    <t>KVALIFIKACE</t>
  </si>
  <si>
    <t>1.hra</t>
  </si>
  <si>
    <t>2.hra</t>
  </si>
  <si>
    <t>3.hra</t>
  </si>
  <si>
    <t>4.hra</t>
  </si>
  <si>
    <t>5.hra</t>
  </si>
  <si>
    <t>6.hra</t>
  </si>
  <si>
    <t>celkem + hdc</t>
  </si>
  <si>
    <t>Kvalifikace</t>
  </si>
  <si>
    <t>Bowler</t>
  </si>
  <si>
    <t>HCP</t>
  </si>
  <si>
    <t>Průměr</t>
  </si>
  <si>
    <t>Final</t>
  </si>
  <si>
    <t>G1</t>
  </si>
  <si>
    <t>G2</t>
  </si>
  <si>
    <t>G3</t>
  </si>
  <si>
    <t>G4</t>
  </si>
  <si>
    <t>G5</t>
  </si>
  <si>
    <t>G6</t>
  </si>
  <si>
    <t>Total</t>
  </si>
  <si>
    <t>Jindřišek Milan</t>
  </si>
  <si>
    <t>Vojíř Jiří</t>
  </si>
  <si>
    <t xml:space="preserve">Bowlingzone SENIOR OPEN </t>
  </si>
  <si>
    <t>poř.</t>
  </si>
  <si>
    <t>Jméno</t>
  </si>
  <si>
    <t xml:space="preserve">         </t>
  </si>
  <si>
    <t>Postupující</t>
  </si>
  <si>
    <t>hand.</t>
  </si>
  <si>
    <t>1. hra</t>
  </si>
  <si>
    <t>2. hra</t>
  </si>
  <si>
    <t>KO Semifinále</t>
  </si>
  <si>
    <t>Lucky Losers</t>
  </si>
  <si>
    <t>Horáková Marie</t>
  </si>
  <si>
    <t>Krejčová Danuše</t>
  </si>
  <si>
    <t>Osička Antonín</t>
  </si>
  <si>
    <t>Postup 70%</t>
  </si>
  <si>
    <t>Hanušová Dana</t>
  </si>
  <si>
    <t>Bora František</t>
  </si>
  <si>
    <t>Prokopová Dagmar</t>
  </si>
  <si>
    <t>Chaloupka Jaroslav</t>
  </si>
  <si>
    <t xml:space="preserve">Dohnálek Stanislav </t>
  </si>
  <si>
    <t>Kučírek František</t>
  </si>
  <si>
    <t>Dohnálek Stanislav</t>
  </si>
  <si>
    <t>,,</t>
  </si>
  <si>
    <t>Brokeš František st.</t>
  </si>
  <si>
    <t>Brokešová Anna</t>
  </si>
  <si>
    <t>Egert Jiří</t>
  </si>
  <si>
    <t>Klapal Jaroslav</t>
  </si>
  <si>
    <t>Potočková Zdeňka</t>
  </si>
  <si>
    <t>Štefl Radek</t>
  </si>
  <si>
    <t>Lukeš Vladimír</t>
  </si>
  <si>
    <t>Bařina Václav</t>
  </si>
  <si>
    <t>Bešík Josef</t>
  </si>
  <si>
    <t>Pitaš Vladimír</t>
  </si>
  <si>
    <t>Popilka Miloš</t>
  </si>
  <si>
    <t>Zahrádka Zdeněk</t>
  </si>
  <si>
    <t>Sejkora Miroslav</t>
  </si>
  <si>
    <t>Klapal Miroslav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</si>
</sst>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_ ;[Red]\-#,##0.0\ "/>
    <numFmt numFmtId="166" formatCode="0.0"/>
    <numFmt numFmtId="167" formatCode="0.000"/>
    <numFmt numFmtId="168" formatCode="000\ 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_ ;[Red]\-0\ "/>
    <numFmt numFmtId="176" formatCode="#,##0.00_ ;[Red]\-#,##0.00\ "/>
    <numFmt numFmtId="177" formatCode="#,##0;[Red]#,##0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;[Red]0.0"/>
    <numFmt numFmtId="183" formatCode="0.00;[Red]0.00"/>
    <numFmt numFmtId="184" formatCode="[$¥€-2]\ #\ ##,000_);[Red]\([$€-2]\ #\ ##,000\)"/>
  </numFmts>
  <fonts count="55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22"/>
      <name val="Tahoma"/>
      <family val="2"/>
    </font>
    <font>
      <b/>
      <sz val="9"/>
      <name val="Arial CE"/>
      <family val="0"/>
    </font>
    <font>
      <b/>
      <sz val="14"/>
      <name val="Tahoma"/>
      <family val="2"/>
    </font>
    <font>
      <b/>
      <sz val="10"/>
      <color indexed="12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Arial CE"/>
      <family val="0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  <font>
      <sz val="18"/>
      <color theme="0"/>
      <name val="Arial CE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3" xfId="0" applyFont="1" applyFill="1" applyBorder="1" applyAlignment="1">
      <alignment textRotation="90"/>
    </xf>
    <xf numFmtId="0" fontId="10" fillId="34" borderId="13" xfId="0" applyFont="1" applyFill="1" applyBorder="1" applyAlignment="1">
      <alignment horizontal="center" textRotation="90"/>
    </xf>
    <xf numFmtId="178" fontId="3" fillId="0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10" fillId="34" borderId="18" xfId="0" applyFont="1" applyFill="1" applyBorder="1" applyAlignment="1">
      <alignment textRotation="90"/>
    </xf>
    <xf numFmtId="0" fontId="7" fillId="35" borderId="19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8" fillId="35" borderId="19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37" borderId="23" xfId="0" applyFont="1" applyFill="1" applyBorder="1" applyAlignment="1">
      <alignment/>
    </xf>
    <xf numFmtId="0" fontId="11" fillId="37" borderId="22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center"/>
    </xf>
    <xf numFmtId="178" fontId="5" fillId="38" borderId="24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5" fillId="38" borderId="10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178" fontId="5" fillId="38" borderId="13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8" xfId="46" applyFont="1" applyBorder="1" applyAlignment="1">
      <alignment horizontal="center"/>
      <protection/>
    </xf>
    <xf numFmtId="0" fontId="0" fillId="0" borderId="29" xfId="46" applyBorder="1" applyAlignment="1">
      <alignment horizontal="center"/>
      <protection/>
    </xf>
    <xf numFmtId="0" fontId="0" fillId="0" borderId="30" xfId="46" applyFont="1" applyBorder="1" applyAlignment="1">
      <alignment horizontal="center"/>
      <protection/>
    </xf>
    <xf numFmtId="0" fontId="0" fillId="0" borderId="31" xfId="46" applyFont="1" applyBorder="1" applyAlignment="1">
      <alignment horizontal="center"/>
      <protection/>
    </xf>
    <xf numFmtId="0" fontId="0" fillId="0" borderId="32" xfId="46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4" xfId="46" applyBorder="1" applyAlignment="1">
      <alignment horizontal="center"/>
      <protection/>
    </xf>
    <xf numFmtId="0" fontId="0" fillId="0" borderId="35" xfId="46" applyBorder="1" applyAlignment="1">
      <alignment horizontal="center"/>
      <protection/>
    </xf>
    <xf numFmtId="0" fontId="0" fillId="0" borderId="36" xfId="46" applyBorder="1" applyAlignment="1">
      <alignment horizontal="center"/>
      <protection/>
    </xf>
    <xf numFmtId="0" fontId="0" fillId="0" borderId="37" xfId="46" applyFont="1" applyBorder="1" applyAlignment="1">
      <alignment horizontal="center"/>
      <protection/>
    </xf>
    <xf numFmtId="0" fontId="0" fillId="0" borderId="38" xfId="46" applyBorder="1" applyAlignment="1">
      <alignment horizontal="center"/>
      <protection/>
    </xf>
    <xf numFmtId="0" fontId="15" fillId="40" borderId="39" xfId="46" applyFont="1" applyFill="1" applyBorder="1" applyAlignment="1">
      <alignment horizontal="center"/>
      <protection/>
    </xf>
    <xf numFmtId="0" fontId="0" fillId="40" borderId="40" xfId="46" applyFill="1" applyBorder="1" applyAlignment="1">
      <alignment horizontal="center"/>
      <protection/>
    </xf>
    <xf numFmtId="0" fontId="0" fillId="40" borderId="41" xfId="46" applyFill="1" applyBorder="1" applyAlignment="1">
      <alignment horizontal="center"/>
      <protection/>
    </xf>
    <xf numFmtId="0" fontId="15" fillId="40" borderId="42" xfId="46" applyFont="1" applyFill="1" applyBorder="1" applyAlignment="1">
      <alignment horizontal="center"/>
      <protection/>
    </xf>
    <xf numFmtId="0" fontId="0" fillId="0" borderId="43" xfId="46" applyBorder="1" applyAlignment="1">
      <alignment horizontal="center"/>
      <protection/>
    </xf>
    <xf numFmtId="0" fontId="0" fillId="0" borderId="44" xfId="46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5" xfId="46" applyFill="1" applyBorder="1" applyAlignment="1">
      <alignment horizontal="center"/>
      <protection/>
    </xf>
    <xf numFmtId="0" fontId="0" fillId="40" borderId="45" xfId="46" applyFill="1" applyBorder="1" applyAlignment="1">
      <alignment horizontal="center"/>
      <protection/>
    </xf>
    <xf numFmtId="0" fontId="0" fillId="40" borderId="46" xfId="46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29" xfId="46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0" fillId="0" borderId="48" xfId="46" applyBorder="1" applyAlignment="1">
      <alignment horizontal="center"/>
      <protection/>
    </xf>
    <xf numFmtId="0" fontId="0" fillId="0" borderId="45" xfId="46" applyBorder="1" applyAlignment="1">
      <alignment horizontal="center"/>
      <protection/>
    </xf>
    <xf numFmtId="0" fontId="0" fillId="40" borderId="43" xfId="46" applyFill="1" applyBorder="1" applyAlignment="1">
      <alignment horizontal="center"/>
      <protection/>
    </xf>
    <xf numFmtId="0" fontId="0" fillId="0" borderId="49" xfId="0" applyFill="1" applyBorder="1" applyAlignment="1">
      <alignment/>
    </xf>
    <xf numFmtId="0" fontId="15" fillId="40" borderId="50" xfId="46" applyFont="1" applyFill="1" applyBorder="1" applyAlignment="1">
      <alignment horizontal="center"/>
      <protection/>
    </xf>
    <xf numFmtId="0" fontId="14" fillId="0" borderId="44" xfId="0" applyFont="1" applyBorder="1" applyAlignment="1">
      <alignment horizontal="center"/>
    </xf>
    <xf numFmtId="0" fontId="15" fillId="40" borderId="51" xfId="46" applyFont="1" applyFill="1" applyBorder="1" applyAlignment="1">
      <alignment horizontal="center"/>
      <protection/>
    </xf>
    <xf numFmtId="0" fontId="15" fillId="40" borderId="52" xfId="46" applyFont="1" applyFill="1" applyBorder="1" applyAlignment="1">
      <alignment horizontal="center"/>
      <protection/>
    </xf>
    <xf numFmtId="0" fontId="15" fillId="41" borderId="53" xfId="46" applyFont="1" applyFill="1" applyBorder="1" applyAlignment="1">
      <alignment horizontal="center"/>
      <protection/>
    </xf>
    <xf numFmtId="0" fontId="15" fillId="41" borderId="54" xfId="46" applyFont="1" applyFill="1" applyBorder="1" applyAlignment="1">
      <alignment horizontal="center"/>
      <protection/>
    </xf>
    <xf numFmtId="0" fontId="15" fillId="41" borderId="55" xfId="46" applyFont="1" applyFill="1" applyBorder="1" applyAlignment="1">
      <alignment horizontal="center"/>
      <protection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9" xfId="46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2" fontId="6" fillId="0" borderId="58" xfId="0" applyNumberFormat="1" applyFont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1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178" fontId="3" fillId="0" borderId="24" xfId="0" applyNumberFormat="1" applyFont="1" applyFill="1" applyBorder="1" applyAlignment="1">
      <alignment horizontal="center"/>
    </xf>
    <xf numFmtId="0" fontId="4" fillId="16" borderId="60" xfId="0" applyFont="1" applyFill="1" applyBorder="1" applyAlignment="1">
      <alignment horizontal="center"/>
    </xf>
    <xf numFmtId="0" fontId="4" fillId="16" borderId="61" xfId="0" applyFont="1" applyFill="1" applyBorder="1" applyAlignment="1">
      <alignment horizontal="center"/>
    </xf>
    <xf numFmtId="0" fontId="4" fillId="16" borderId="62" xfId="0" applyFont="1" applyFill="1" applyBorder="1" applyAlignment="1">
      <alignment horizontal="center"/>
    </xf>
    <xf numFmtId="0" fontId="4" fillId="16" borderId="63" xfId="0" applyFont="1" applyFill="1" applyBorder="1" applyAlignment="1">
      <alignment horizontal="center"/>
    </xf>
    <xf numFmtId="0" fontId="4" fillId="16" borderId="64" xfId="0" applyFont="1" applyFill="1" applyBorder="1" applyAlignment="1">
      <alignment horizontal="center"/>
    </xf>
    <xf numFmtId="0" fontId="5" fillId="0" borderId="65" xfId="36" applyFont="1" applyFill="1" applyBorder="1" applyAlignment="1" applyProtection="1">
      <alignment/>
      <protection/>
    </xf>
    <xf numFmtId="0" fontId="5" fillId="0" borderId="66" xfId="36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46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46" applyFill="1" applyBorder="1" applyAlignment="1">
      <alignment horizontal="center"/>
      <protection/>
    </xf>
    <xf numFmtId="0" fontId="15" fillId="0" borderId="0" xfId="46" applyFont="1" applyFill="1" applyBorder="1" applyAlignment="1">
      <alignment horizontal="center"/>
      <protection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4" fillId="16" borderId="67" xfId="0" applyFont="1" applyFill="1" applyBorder="1" applyAlignment="1">
      <alignment horizontal="center"/>
    </xf>
    <xf numFmtId="0" fontId="5" fillId="0" borderId="66" xfId="36" applyFont="1" applyFill="1" applyBorder="1" applyAlignment="1" applyProtection="1">
      <alignment/>
      <protection/>
    </xf>
    <xf numFmtId="0" fontId="5" fillId="0" borderId="68" xfId="36" applyFont="1" applyFill="1" applyBorder="1" applyAlignment="1" applyProtection="1">
      <alignment/>
      <protection/>
    </xf>
    <xf numFmtId="0" fontId="0" fillId="0" borderId="29" xfId="46" applyFont="1" applyFill="1" applyBorder="1" applyAlignment="1">
      <alignment horizontal="left"/>
      <protection/>
    </xf>
    <xf numFmtId="0" fontId="5" fillId="0" borderId="69" xfId="36" applyFont="1" applyFill="1" applyBorder="1" applyAlignment="1" applyProtection="1">
      <alignment/>
      <protection/>
    </xf>
    <xf numFmtId="0" fontId="0" fillId="42" borderId="19" xfId="0" applyFill="1" applyBorder="1" applyAlignment="1">
      <alignment/>
    </xf>
    <xf numFmtId="0" fontId="0" fillId="42" borderId="19" xfId="0" applyFont="1" applyFill="1" applyBorder="1" applyAlignment="1">
      <alignment/>
    </xf>
    <xf numFmtId="0" fontId="5" fillId="0" borderId="70" xfId="36" applyFont="1" applyFill="1" applyBorder="1" applyAlignment="1" applyProtection="1">
      <alignment/>
      <protection/>
    </xf>
    <xf numFmtId="0" fontId="5" fillId="39" borderId="2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6" fillId="0" borderId="71" xfId="0" applyNumberFormat="1" applyFont="1" applyBorder="1" applyAlignment="1">
      <alignment horizontal="center"/>
    </xf>
    <xf numFmtId="0" fontId="5" fillId="13" borderId="72" xfId="0" applyFont="1" applyFill="1" applyBorder="1" applyAlignment="1">
      <alignment horizontal="center"/>
    </xf>
    <xf numFmtId="178" fontId="5" fillId="38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6" borderId="22" xfId="0" applyFill="1" applyBorder="1" applyAlignment="1">
      <alignment/>
    </xf>
    <xf numFmtId="178" fontId="5" fillId="38" borderId="12" xfId="0" applyNumberFormat="1" applyFont="1" applyFill="1" applyBorder="1" applyAlignment="1">
      <alignment horizontal="center"/>
    </xf>
    <xf numFmtId="14" fontId="16" fillId="37" borderId="22" xfId="0" applyNumberFormat="1" applyFont="1" applyFill="1" applyBorder="1" applyAlignment="1">
      <alignment horizontal="center"/>
    </xf>
    <xf numFmtId="2" fontId="6" fillId="0" borderId="73" xfId="0" applyNumberFormat="1" applyFont="1" applyBorder="1" applyAlignment="1">
      <alignment horizontal="center"/>
    </xf>
    <xf numFmtId="0" fontId="0" fillId="0" borderId="74" xfId="46" applyFont="1" applyBorder="1" applyAlignment="1">
      <alignment horizontal="center"/>
      <protection/>
    </xf>
    <xf numFmtId="0" fontId="0" fillId="0" borderId="75" xfId="0" applyFill="1" applyBorder="1" applyAlignment="1">
      <alignment/>
    </xf>
    <xf numFmtId="0" fontId="0" fillId="0" borderId="76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46" applyBorder="1" applyAlignment="1">
      <alignment horizontal="center"/>
      <protection/>
    </xf>
    <xf numFmtId="0" fontId="0" fillId="0" borderId="79" xfId="46" applyBorder="1" applyAlignment="1">
      <alignment horizontal="center"/>
      <protection/>
    </xf>
    <xf numFmtId="0" fontId="15" fillId="40" borderId="80" xfId="46" applyFont="1" applyFill="1" applyBorder="1" applyAlignment="1">
      <alignment horizontal="center"/>
      <protection/>
    </xf>
    <xf numFmtId="0" fontId="15" fillId="41" borderId="81" xfId="46" applyFont="1" applyFill="1" applyBorder="1" applyAlignment="1">
      <alignment horizontal="center"/>
      <protection/>
    </xf>
    <xf numFmtId="0" fontId="15" fillId="40" borderId="82" xfId="46" applyFont="1" applyFill="1" applyBorder="1" applyAlignment="1">
      <alignment horizontal="center"/>
      <protection/>
    </xf>
    <xf numFmtId="0" fontId="0" fillId="0" borderId="83" xfId="0" applyFont="1" applyFill="1" applyBorder="1" applyAlignment="1">
      <alignment/>
    </xf>
    <xf numFmtId="0" fontId="0" fillId="0" borderId="84" xfId="0" applyBorder="1" applyAlignment="1">
      <alignment horizontal="center"/>
    </xf>
    <xf numFmtId="0" fontId="0" fillId="0" borderId="84" xfId="46" applyBorder="1" applyAlignment="1">
      <alignment horizontal="center"/>
      <protection/>
    </xf>
    <xf numFmtId="0" fontId="15" fillId="41" borderId="85" xfId="46" applyFont="1" applyFill="1" applyBorder="1" applyAlignment="1">
      <alignment horizontal="center"/>
      <protection/>
    </xf>
    <xf numFmtId="0" fontId="5" fillId="1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178" fontId="5" fillId="13" borderId="1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78" fontId="53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8" fontId="3" fillId="0" borderId="11" xfId="0" applyNumberFormat="1" applyFont="1" applyBorder="1" applyAlignment="1">
      <alignment horizontal="center"/>
    </xf>
    <xf numFmtId="178" fontId="5" fillId="13" borderId="86" xfId="0" applyNumberFormat="1" applyFont="1" applyFill="1" applyBorder="1" applyAlignment="1">
      <alignment horizontal="center"/>
    </xf>
    <xf numFmtId="178" fontId="3" fillId="0" borderId="87" xfId="0" applyNumberFormat="1" applyFont="1" applyFill="1" applyBorder="1" applyAlignment="1">
      <alignment horizontal="center"/>
    </xf>
    <xf numFmtId="1" fontId="3" fillId="0" borderId="87" xfId="0" applyNumberFormat="1" applyFont="1" applyBorder="1" applyAlignment="1" applyProtection="1">
      <alignment horizontal="center"/>
      <protection locked="0"/>
    </xf>
    <xf numFmtId="0" fontId="5" fillId="43" borderId="88" xfId="0" applyFont="1" applyFill="1" applyBorder="1" applyAlignment="1">
      <alignment horizontal="center"/>
    </xf>
    <xf numFmtId="0" fontId="5" fillId="43" borderId="8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89" xfId="0" applyFont="1" applyFill="1" applyBorder="1" applyAlignment="1">
      <alignment horizontal="center"/>
    </xf>
    <xf numFmtId="0" fontId="9" fillId="0" borderId="90" xfId="0" applyFont="1" applyBorder="1" applyAlignment="1">
      <alignment horizontal="center" vertical="center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91" xfId="0" applyFont="1" applyFill="1" applyBorder="1" applyAlignment="1">
      <alignment horizontal="center"/>
    </xf>
    <xf numFmtId="0" fontId="54" fillId="44" borderId="92" xfId="0" applyFont="1" applyFill="1" applyBorder="1" applyAlignment="1">
      <alignment horizontal="center" vertical="center"/>
    </xf>
    <xf numFmtId="0" fontId="54" fillId="44" borderId="9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04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257175</xdr:rowOff>
    </xdr:from>
    <xdr:to>
      <xdr:col>1</xdr:col>
      <xdr:colOff>1143000</xdr:colOff>
      <xdr:row>0</xdr:row>
      <xdr:rowOff>676275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276225</xdr:rowOff>
    </xdr:from>
    <xdr:to>
      <xdr:col>18</xdr:col>
      <xdr:colOff>76200</xdr:colOff>
      <xdr:row>0</xdr:row>
      <xdr:rowOff>695325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7622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J45" sqref="J45"/>
    </sheetView>
  </sheetViews>
  <sheetFormatPr defaultColWidth="9.00390625" defaultRowHeight="12.75"/>
  <cols>
    <col min="1" max="1" width="4.50390625" style="0" customWidth="1"/>
    <col min="2" max="2" width="22.375" style="0" customWidth="1"/>
    <col min="3" max="3" width="4.00390625" style="0" hidden="1" customWidth="1"/>
    <col min="4" max="4" width="4.50390625" style="0" hidden="1" customWidth="1"/>
    <col min="5" max="5" width="4.50390625" style="0" customWidth="1"/>
    <col min="6" max="11" width="5.375" style="0" customWidth="1"/>
    <col min="12" max="12" width="6.50390625" style="0" hidden="1" customWidth="1"/>
    <col min="13" max="13" width="6.875" style="0" customWidth="1"/>
    <col min="14" max="14" width="8.875" style="0" customWidth="1"/>
    <col min="15" max="16" width="5.375" style="0" customWidth="1"/>
    <col min="17" max="17" width="5.625" style="0" customWidth="1"/>
    <col min="18" max="18" width="7.625" style="0" customWidth="1"/>
    <col min="20" max="20" width="15.125" style="0" customWidth="1"/>
  </cols>
  <sheetData>
    <row r="1" spans="1:18" ht="69.75" customHeight="1" thickBot="1">
      <c r="A1" s="174" t="s">
        <v>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18.75" customHeight="1" thickBot="1">
      <c r="A2" s="29"/>
      <c r="B2" s="139">
        <v>42840</v>
      </c>
      <c r="C2" s="30"/>
      <c r="D2" s="30"/>
      <c r="E2" s="30"/>
      <c r="F2" s="175" t="s">
        <v>12</v>
      </c>
      <c r="G2" s="176"/>
      <c r="H2" s="176"/>
      <c r="I2" s="176"/>
      <c r="J2" s="176"/>
      <c r="K2" s="177"/>
      <c r="L2" s="28"/>
      <c r="M2" s="30"/>
      <c r="N2" s="30"/>
      <c r="O2" s="28"/>
      <c r="P2" s="175" t="s">
        <v>16</v>
      </c>
      <c r="Q2" s="176"/>
      <c r="R2" s="177"/>
    </row>
    <row r="3" spans="1:20" ht="18" customHeight="1" thickBot="1">
      <c r="A3" s="27"/>
      <c r="B3" s="25" t="s">
        <v>13</v>
      </c>
      <c r="C3" s="17" t="s">
        <v>4</v>
      </c>
      <c r="D3" s="18"/>
      <c r="E3" s="22" t="s">
        <v>14</v>
      </c>
      <c r="F3" s="24" t="s">
        <v>17</v>
      </c>
      <c r="G3" s="24" t="s">
        <v>18</v>
      </c>
      <c r="H3" s="24" t="s">
        <v>19</v>
      </c>
      <c r="I3" s="24" t="s">
        <v>20</v>
      </c>
      <c r="J3" s="24" t="s">
        <v>21</v>
      </c>
      <c r="K3" s="24" t="s">
        <v>22</v>
      </c>
      <c r="L3" s="18"/>
      <c r="M3" s="16" t="s">
        <v>23</v>
      </c>
      <c r="N3" s="24" t="s">
        <v>15</v>
      </c>
      <c r="O3" s="24" t="s">
        <v>14</v>
      </c>
      <c r="P3" s="23" t="s">
        <v>17</v>
      </c>
      <c r="Q3" s="24" t="s">
        <v>18</v>
      </c>
      <c r="R3" s="24" t="s">
        <v>23</v>
      </c>
      <c r="S3" s="24" t="s">
        <v>15</v>
      </c>
      <c r="T3" s="24" t="s">
        <v>39</v>
      </c>
    </row>
    <row r="4" spans="1:19" ht="65.25" customHeight="1" hidden="1" thickBot="1">
      <c r="A4" s="26"/>
      <c r="B4" s="8" t="s">
        <v>2</v>
      </c>
      <c r="C4" s="9" t="s">
        <v>0</v>
      </c>
      <c r="D4" s="9" t="s">
        <v>3</v>
      </c>
      <c r="E4" s="21"/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10" t="s">
        <v>1</v>
      </c>
      <c r="M4" s="10" t="s">
        <v>11</v>
      </c>
      <c r="N4" s="21" t="s">
        <v>5</v>
      </c>
      <c r="O4" s="21"/>
      <c r="P4" s="21"/>
      <c r="Q4" s="21"/>
      <c r="R4" s="21" t="s">
        <v>10</v>
      </c>
      <c r="S4" s="21" t="s">
        <v>5</v>
      </c>
    </row>
    <row r="5" spans="1:19" ht="6.75" customHeight="1" thickBot="1">
      <c r="A5" s="19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20"/>
      <c r="P5" s="20"/>
      <c r="Q5" s="20"/>
      <c r="R5" s="20"/>
      <c r="S5" s="20"/>
    </row>
    <row r="6" spans="1:20" ht="12.75" thickBot="1">
      <c r="A6" s="122">
        <f>A4+1</f>
        <v>1</v>
      </c>
      <c r="B6" s="129" t="s">
        <v>56</v>
      </c>
      <c r="C6" s="130"/>
      <c r="D6" s="131"/>
      <c r="E6" s="131">
        <v>17</v>
      </c>
      <c r="F6" s="103">
        <v>190</v>
      </c>
      <c r="G6" s="132">
        <v>157</v>
      </c>
      <c r="H6" s="132">
        <v>234</v>
      </c>
      <c r="I6" s="132">
        <v>207</v>
      </c>
      <c r="J6" s="132">
        <v>198</v>
      </c>
      <c r="K6" s="132">
        <v>195</v>
      </c>
      <c r="L6" s="36"/>
      <c r="M6" s="37">
        <f aca="true" t="shared" si="0" ref="M6:M40">SUM(F6:K6)+(6*E6)</f>
        <v>1283</v>
      </c>
      <c r="N6" s="94">
        <f aca="true" t="shared" si="1" ref="N6:N40">M6/6</f>
        <v>213.83333333333334</v>
      </c>
      <c r="O6" s="172">
        <f aca="true" t="shared" si="2" ref="O6:O17">E6</f>
        <v>17</v>
      </c>
      <c r="P6" s="160">
        <v>215</v>
      </c>
      <c r="Q6" s="160">
        <v>170</v>
      </c>
      <c r="R6" s="158">
        <f aca="true" t="shared" si="3" ref="R6:R17">SUM(P6:Q6)+(2*O6)</f>
        <v>419</v>
      </c>
      <c r="S6" s="102">
        <f aca="true" t="shared" si="4" ref="S6:S17">((F6+G6+H6+I6+J6+K6)+P6+Q6)/8</f>
        <v>195.75</v>
      </c>
      <c r="T6" s="178">
        <v>18</v>
      </c>
    </row>
    <row r="7" spans="1:20" ht="12.75" thickBot="1">
      <c r="A7" s="105">
        <f aca="true" t="shared" si="5" ref="A7:A23">A6+1</f>
        <v>2</v>
      </c>
      <c r="B7" s="109" t="s">
        <v>60</v>
      </c>
      <c r="C7" s="38"/>
      <c r="D7" s="2"/>
      <c r="E7" s="2">
        <v>17</v>
      </c>
      <c r="F7" s="1">
        <v>180</v>
      </c>
      <c r="G7" s="5">
        <v>202</v>
      </c>
      <c r="H7" s="5">
        <v>207</v>
      </c>
      <c r="I7" s="5">
        <v>184</v>
      </c>
      <c r="J7" s="5">
        <v>166</v>
      </c>
      <c r="K7" s="5">
        <v>182</v>
      </c>
      <c r="L7" s="39">
        <f>SUM(F7:K7)</f>
        <v>1121</v>
      </c>
      <c r="M7" s="40">
        <f t="shared" si="0"/>
        <v>1223</v>
      </c>
      <c r="N7" s="49">
        <f t="shared" si="1"/>
        <v>203.83333333333334</v>
      </c>
      <c r="O7" s="171">
        <f t="shared" si="2"/>
        <v>17</v>
      </c>
      <c r="P7" s="161">
        <v>167</v>
      </c>
      <c r="Q7" s="161">
        <v>213</v>
      </c>
      <c r="R7" s="134">
        <f t="shared" si="3"/>
        <v>414</v>
      </c>
      <c r="S7" s="102">
        <f t="shared" si="4"/>
        <v>187.625</v>
      </c>
      <c r="T7" s="179"/>
    </row>
    <row r="8" spans="1:19" ht="12.75" thickBot="1">
      <c r="A8" s="105">
        <f t="shared" si="5"/>
        <v>3</v>
      </c>
      <c r="B8" s="109" t="s">
        <v>45</v>
      </c>
      <c r="C8" s="38"/>
      <c r="D8" s="2"/>
      <c r="E8" s="2">
        <v>13</v>
      </c>
      <c r="F8" s="1">
        <v>171</v>
      </c>
      <c r="G8" s="5">
        <v>182</v>
      </c>
      <c r="H8" s="5">
        <v>223</v>
      </c>
      <c r="I8" s="5">
        <v>204</v>
      </c>
      <c r="J8" s="5">
        <v>194</v>
      </c>
      <c r="K8" s="5">
        <v>179</v>
      </c>
      <c r="L8" s="39">
        <v>0</v>
      </c>
      <c r="M8" s="40">
        <f t="shared" si="0"/>
        <v>1231</v>
      </c>
      <c r="N8" s="49">
        <f t="shared" si="1"/>
        <v>205.16666666666666</v>
      </c>
      <c r="O8" s="171">
        <f t="shared" si="2"/>
        <v>13</v>
      </c>
      <c r="P8" s="1">
        <v>180</v>
      </c>
      <c r="Q8" s="1">
        <v>203</v>
      </c>
      <c r="R8" s="134">
        <f t="shared" si="3"/>
        <v>409</v>
      </c>
      <c r="S8" s="102">
        <f t="shared" si="4"/>
        <v>192</v>
      </c>
    </row>
    <row r="9" spans="1:19" ht="12.75" thickBot="1">
      <c r="A9" s="105">
        <f t="shared" si="5"/>
        <v>4</v>
      </c>
      <c r="B9" s="109" t="s">
        <v>40</v>
      </c>
      <c r="C9" s="38"/>
      <c r="D9" s="2"/>
      <c r="E9" s="2">
        <v>8</v>
      </c>
      <c r="F9" s="1">
        <v>167</v>
      </c>
      <c r="G9" s="5">
        <v>253</v>
      </c>
      <c r="H9" s="5">
        <v>187</v>
      </c>
      <c r="I9" s="5">
        <v>227</v>
      </c>
      <c r="J9" s="5">
        <v>212</v>
      </c>
      <c r="K9" s="5">
        <v>192</v>
      </c>
      <c r="L9" s="39">
        <v>0</v>
      </c>
      <c r="M9" s="40">
        <f t="shared" si="0"/>
        <v>1286</v>
      </c>
      <c r="N9" s="49">
        <f t="shared" si="1"/>
        <v>214.33333333333334</v>
      </c>
      <c r="O9" s="171">
        <f t="shared" si="2"/>
        <v>8</v>
      </c>
      <c r="P9" s="162">
        <v>201</v>
      </c>
      <c r="Q9" s="165">
        <v>190</v>
      </c>
      <c r="R9" s="134">
        <f t="shared" si="3"/>
        <v>407</v>
      </c>
      <c r="S9" s="102">
        <f t="shared" si="4"/>
        <v>203.625</v>
      </c>
    </row>
    <row r="10" spans="1:19" ht="12.75" thickBot="1">
      <c r="A10" s="105">
        <f t="shared" si="5"/>
        <v>5</v>
      </c>
      <c r="B10" s="109" t="s">
        <v>43</v>
      </c>
      <c r="C10" s="98"/>
      <c r="D10" s="98"/>
      <c r="E10" s="2">
        <v>0</v>
      </c>
      <c r="F10" s="1">
        <v>169</v>
      </c>
      <c r="G10" s="136">
        <v>204</v>
      </c>
      <c r="H10" s="136">
        <v>178</v>
      </c>
      <c r="I10" s="136">
        <v>203</v>
      </c>
      <c r="J10" s="136">
        <v>248</v>
      </c>
      <c r="K10" s="136">
        <v>192</v>
      </c>
      <c r="L10" s="39"/>
      <c r="M10" s="40">
        <f t="shared" si="0"/>
        <v>1194</v>
      </c>
      <c r="N10" s="49">
        <f t="shared" si="1"/>
        <v>199</v>
      </c>
      <c r="O10" s="171">
        <f t="shared" si="2"/>
        <v>0</v>
      </c>
      <c r="P10" s="168">
        <v>189</v>
      </c>
      <c r="Q10" s="169">
        <v>215</v>
      </c>
      <c r="R10" s="134">
        <f t="shared" si="3"/>
        <v>404</v>
      </c>
      <c r="S10" s="102">
        <f t="shared" si="4"/>
        <v>199.75</v>
      </c>
    </row>
    <row r="11" spans="1:19" ht="12.75" thickBot="1">
      <c r="A11" s="105">
        <f t="shared" si="5"/>
        <v>6</v>
      </c>
      <c r="B11" s="109" t="s">
        <v>57</v>
      </c>
      <c r="C11" s="38"/>
      <c r="D11" s="2"/>
      <c r="E11" s="2">
        <v>14</v>
      </c>
      <c r="F11" s="1">
        <v>210</v>
      </c>
      <c r="G11" s="5">
        <v>157</v>
      </c>
      <c r="H11" s="5">
        <v>176</v>
      </c>
      <c r="I11" s="5">
        <v>161</v>
      </c>
      <c r="J11" s="5">
        <v>278</v>
      </c>
      <c r="K11" s="5">
        <v>183</v>
      </c>
      <c r="L11" s="39">
        <v>1216</v>
      </c>
      <c r="M11" s="40">
        <f t="shared" si="0"/>
        <v>1249</v>
      </c>
      <c r="N11" s="49">
        <f t="shared" si="1"/>
        <v>208.16666666666666</v>
      </c>
      <c r="O11" s="171">
        <f t="shared" si="2"/>
        <v>14</v>
      </c>
      <c r="P11" s="156">
        <v>172</v>
      </c>
      <c r="Q11" s="156">
        <v>204</v>
      </c>
      <c r="R11" s="134">
        <f t="shared" si="3"/>
        <v>404</v>
      </c>
      <c r="S11" s="102">
        <f t="shared" si="4"/>
        <v>192.625</v>
      </c>
    </row>
    <row r="12" spans="1:19" ht="12.75" thickBot="1">
      <c r="A12" s="105">
        <f t="shared" si="5"/>
        <v>7</v>
      </c>
      <c r="B12" s="109" t="s">
        <v>42</v>
      </c>
      <c r="C12" s="38"/>
      <c r="D12" s="2"/>
      <c r="E12" s="2">
        <v>20</v>
      </c>
      <c r="F12" s="5">
        <v>156</v>
      </c>
      <c r="G12" s="1">
        <v>130</v>
      </c>
      <c r="H12" s="1">
        <v>144</v>
      </c>
      <c r="I12" s="1">
        <v>180</v>
      </c>
      <c r="J12" s="1">
        <v>199</v>
      </c>
      <c r="K12" s="1">
        <v>168</v>
      </c>
      <c r="L12" s="39"/>
      <c r="M12" s="40">
        <f t="shared" si="0"/>
        <v>1097</v>
      </c>
      <c r="N12" s="49">
        <f t="shared" si="1"/>
        <v>182.83333333333334</v>
      </c>
      <c r="O12" s="171">
        <f t="shared" si="2"/>
        <v>20</v>
      </c>
      <c r="P12" s="163">
        <v>181</v>
      </c>
      <c r="Q12" s="166">
        <v>149</v>
      </c>
      <c r="R12" s="134">
        <f t="shared" si="3"/>
        <v>370</v>
      </c>
      <c r="S12" s="102">
        <f t="shared" si="4"/>
        <v>163.375</v>
      </c>
    </row>
    <row r="13" spans="1:19" ht="12">
      <c r="A13" s="106">
        <f t="shared" si="5"/>
        <v>8</v>
      </c>
      <c r="B13" s="109" t="s">
        <v>55</v>
      </c>
      <c r="C13" s="38"/>
      <c r="D13" s="2"/>
      <c r="E13" s="2">
        <v>4</v>
      </c>
      <c r="F13" s="1">
        <v>160</v>
      </c>
      <c r="G13" s="5">
        <v>157</v>
      </c>
      <c r="H13" s="5">
        <v>178</v>
      </c>
      <c r="I13" s="5">
        <v>181</v>
      </c>
      <c r="J13" s="5">
        <v>205</v>
      </c>
      <c r="K13" s="5">
        <v>194</v>
      </c>
      <c r="L13" s="39">
        <v>0</v>
      </c>
      <c r="M13" s="40">
        <f t="shared" si="0"/>
        <v>1099</v>
      </c>
      <c r="N13" s="49">
        <f t="shared" si="1"/>
        <v>183.16666666666666</v>
      </c>
      <c r="O13" s="170">
        <f t="shared" si="2"/>
        <v>4</v>
      </c>
      <c r="P13" s="11">
        <v>147</v>
      </c>
      <c r="Q13" s="11">
        <v>182</v>
      </c>
      <c r="R13" s="167">
        <f t="shared" si="3"/>
        <v>337</v>
      </c>
      <c r="S13" s="133">
        <f t="shared" si="4"/>
        <v>175.5</v>
      </c>
    </row>
    <row r="14" spans="1:19" ht="12">
      <c r="A14" s="105">
        <f t="shared" si="5"/>
        <v>9</v>
      </c>
      <c r="B14" s="109" t="s">
        <v>48</v>
      </c>
      <c r="C14" s="38"/>
      <c r="D14" s="2"/>
      <c r="E14" s="2">
        <v>11</v>
      </c>
      <c r="F14" s="1">
        <v>146</v>
      </c>
      <c r="G14" s="5">
        <v>240</v>
      </c>
      <c r="H14" s="5">
        <v>160</v>
      </c>
      <c r="I14" s="5">
        <v>180</v>
      </c>
      <c r="J14" s="5">
        <v>257</v>
      </c>
      <c r="K14" s="5">
        <v>161</v>
      </c>
      <c r="L14" s="39"/>
      <c r="M14" s="40">
        <f t="shared" si="0"/>
        <v>1210</v>
      </c>
      <c r="N14" s="49">
        <f t="shared" si="1"/>
        <v>201.66666666666666</v>
      </c>
      <c r="O14" s="171">
        <f t="shared" si="2"/>
        <v>11</v>
      </c>
      <c r="P14" s="1">
        <v>163</v>
      </c>
      <c r="Q14" s="1">
        <v>148</v>
      </c>
      <c r="R14" s="159">
        <f t="shared" si="3"/>
        <v>333</v>
      </c>
      <c r="S14" s="49">
        <f t="shared" si="4"/>
        <v>181.875</v>
      </c>
    </row>
    <row r="15" spans="1:19" ht="12">
      <c r="A15" s="107">
        <f t="shared" si="5"/>
        <v>10</v>
      </c>
      <c r="B15" s="109" t="s">
        <v>50</v>
      </c>
      <c r="C15" s="38"/>
      <c r="D15" s="2"/>
      <c r="E15" s="2">
        <v>9</v>
      </c>
      <c r="F15" s="1">
        <v>155</v>
      </c>
      <c r="G15" s="5">
        <v>190</v>
      </c>
      <c r="H15" s="5">
        <v>168</v>
      </c>
      <c r="I15" s="5">
        <v>180</v>
      </c>
      <c r="J15" s="5">
        <v>141</v>
      </c>
      <c r="K15" s="5">
        <v>140</v>
      </c>
      <c r="L15" s="39">
        <v>0</v>
      </c>
      <c r="M15" s="40">
        <f t="shared" si="0"/>
        <v>1028</v>
      </c>
      <c r="N15" s="49">
        <f t="shared" si="1"/>
        <v>171.33333333333334</v>
      </c>
      <c r="O15" s="171">
        <f t="shared" si="2"/>
        <v>9</v>
      </c>
      <c r="P15" s="136">
        <v>147</v>
      </c>
      <c r="Q15" s="136">
        <v>151</v>
      </c>
      <c r="R15" s="155">
        <f t="shared" si="3"/>
        <v>316</v>
      </c>
      <c r="S15" s="49">
        <f t="shared" si="4"/>
        <v>159</v>
      </c>
    </row>
    <row r="16" spans="1:19" ht="12">
      <c r="A16" s="107">
        <f t="shared" si="5"/>
        <v>11</v>
      </c>
      <c r="B16" s="126" t="s">
        <v>38</v>
      </c>
      <c r="C16" s="44"/>
      <c r="D16" s="3"/>
      <c r="E16" s="3">
        <v>5</v>
      </c>
      <c r="F16" s="7">
        <v>212</v>
      </c>
      <c r="G16" s="6">
        <v>205</v>
      </c>
      <c r="H16" s="6">
        <v>188</v>
      </c>
      <c r="I16" s="6">
        <v>169</v>
      </c>
      <c r="J16" s="6">
        <v>161</v>
      </c>
      <c r="K16" s="6">
        <v>157</v>
      </c>
      <c r="L16" s="45">
        <v>0</v>
      </c>
      <c r="M16" s="135">
        <f t="shared" si="0"/>
        <v>1122</v>
      </c>
      <c r="N16" s="48">
        <f t="shared" si="1"/>
        <v>187</v>
      </c>
      <c r="O16" s="171">
        <f t="shared" si="2"/>
        <v>5</v>
      </c>
      <c r="P16" s="1">
        <v>145</v>
      </c>
      <c r="Q16" s="1">
        <v>140</v>
      </c>
      <c r="R16" s="155">
        <f t="shared" si="3"/>
        <v>295</v>
      </c>
      <c r="S16" s="49">
        <f t="shared" si="4"/>
        <v>172.125</v>
      </c>
    </row>
    <row r="17" spans="1:21" ht="12.75" thickBot="1">
      <c r="A17" s="104">
        <f t="shared" si="5"/>
        <v>12</v>
      </c>
      <c r="B17" s="123" t="s">
        <v>61</v>
      </c>
      <c r="C17" s="46"/>
      <c r="D17" s="12"/>
      <c r="E17" s="12">
        <v>2</v>
      </c>
      <c r="F17" s="14">
        <v>181</v>
      </c>
      <c r="G17" s="13">
        <v>191</v>
      </c>
      <c r="H17" s="13">
        <v>166</v>
      </c>
      <c r="I17" s="13">
        <v>122</v>
      </c>
      <c r="J17" s="13">
        <v>162</v>
      </c>
      <c r="K17" s="13">
        <v>143</v>
      </c>
      <c r="L17" s="47"/>
      <c r="M17" s="43">
        <f t="shared" si="0"/>
        <v>977</v>
      </c>
      <c r="N17" s="50">
        <f t="shared" si="1"/>
        <v>162.83333333333334</v>
      </c>
      <c r="O17" s="173">
        <f t="shared" si="2"/>
        <v>2</v>
      </c>
      <c r="P17" s="164">
        <v>110</v>
      </c>
      <c r="Q17" s="164">
        <v>172</v>
      </c>
      <c r="R17" s="157">
        <f t="shared" si="3"/>
        <v>286</v>
      </c>
      <c r="S17" s="50">
        <f t="shared" si="4"/>
        <v>155.875</v>
      </c>
      <c r="U17" t="s">
        <v>47</v>
      </c>
    </row>
    <row r="18" spans="1:18" ht="12">
      <c r="A18" s="105">
        <f t="shared" si="5"/>
        <v>13</v>
      </c>
      <c r="B18" s="129" t="s">
        <v>49</v>
      </c>
      <c r="C18" s="130"/>
      <c r="D18" s="131"/>
      <c r="E18" s="131">
        <v>19</v>
      </c>
      <c r="F18" s="103">
        <v>163</v>
      </c>
      <c r="G18" s="132">
        <v>186</v>
      </c>
      <c r="H18" s="132">
        <v>166</v>
      </c>
      <c r="I18" s="132">
        <v>181</v>
      </c>
      <c r="J18" s="132">
        <v>156</v>
      </c>
      <c r="K18" s="132">
        <v>162</v>
      </c>
      <c r="L18" s="36">
        <v>0</v>
      </c>
      <c r="M18" s="37">
        <f t="shared" si="0"/>
        <v>1128</v>
      </c>
      <c r="N18" s="94">
        <f t="shared" si="1"/>
        <v>188</v>
      </c>
      <c r="O18" s="32"/>
      <c r="P18" s="31"/>
      <c r="Q18" s="31"/>
      <c r="R18" s="34"/>
    </row>
    <row r="19" spans="1:18" ht="12">
      <c r="A19" s="107">
        <f t="shared" si="5"/>
        <v>14</v>
      </c>
      <c r="B19" s="109" t="s">
        <v>44</v>
      </c>
      <c r="C19" s="98"/>
      <c r="D19" s="98"/>
      <c r="E19" s="2">
        <v>25</v>
      </c>
      <c r="F19" s="1">
        <v>148</v>
      </c>
      <c r="G19" s="5">
        <v>144</v>
      </c>
      <c r="H19" s="5">
        <v>145</v>
      </c>
      <c r="I19" s="5">
        <v>155</v>
      </c>
      <c r="J19" s="5">
        <v>175</v>
      </c>
      <c r="K19" s="5">
        <v>187</v>
      </c>
      <c r="L19" s="39">
        <v>0</v>
      </c>
      <c r="M19" s="40">
        <f t="shared" si="0"/>
        <v>1104</v>
      </c>
      <c r="N19" s="49">
        <f t="shared" si="1"/>
        <v>184</v>
      </c>
      <c r="O19" s="32"/>
      <c r="P19" s="31"/>
      <c r="Q19" s="31"/>
      <c r="R19" s="34"/>
    </row>
    <row r="20" spans="1:18" ht="12">
      <c r="A20" s="104">
        <f t="shared" si="5"/>
        <v>15</v>
      </c>
      <c r="B20" s="109" t="s">
        <v>54</v>
      </c>
      <c r="C20" s="38"/>
      <c r="D20" s="2"/>
      <c r="E20" s="2">
        <v>14</v>
      </c>
      <c r="F20" s="1">
        <v>156</v>
      </c>
      <c r="G20" s="5">
        <v>159</v>
      </c>
      <c r="H20" s="5">
        <v>173</v>
      </c>
      <c r="I20" s="5">
        <v>167</v>
      </c>
      <c r="J20" s="5">
        <v>143</v>
      </c>
      <c r="K20" s="5">
        <v>165</v>
      </c>
      <c r="L20" s="39">
        <f>SUM(F20:K20)</f>
        <v>963</v>
      </c>
      <c r="M20" s="40">
        <f t="shared" si="0"/>
        <v>1047</v>
      </c>
      <c r="N20" s="49">
        <f t="shared" si="1"/>
        <v>174.5</v>
      </c>
      <c r="O20" s="32"/>
      <c r="P20" s="31"/>
      <c r="Q20" s="31"/>
      <c r="R20" s="34"/>
    </row>
    <row r="21" spans="1:18" ht="12">
      <c r="A21" s="106">
        <f t="shared" si="5"/>
        <v>16</v>
      </c>
      <c r="B21" s="109" t="s">
        <v>24</v>
      </c>
      <c r="C21" s="38"/>
      <c r="D21" s="2"/>
      <c r="E21" s="2">
        <v>10</v>
      </c>
      <c r="F21" s="1">
        <v>148</v>
      </c>
      <c r="G21" s="5">
        <v>189</v>
      </c>
      <c r="H21" s="5">
        <v>171</v>
      </c>
      <c r="I21" s="5">
        <v>159</v>
      </c>
      <c r="J21" s="5">
        <v>173</v>
      </c>
      <c r="K21" s="5">
        <v>136</v>
      </c>
      <c r="L21" s="39"/>
      <c r="M21" s="40">
        <f t="shared" si="0"/>
        <v>1036</v>
      </c>
      <c r="N21" s="49">
        <f t="shared" si="1"/>
        <v>172.66666666666666</v>
      </c>
      <c r="O21" s="32"/>
      <c r="P21" s="31"/>
      <c r="Q21" s="31"/>
      <c r="R21" s="34"/>
    </row>
    <row r="22" spans="1:18" ht="12">
      <c r="A22" s="107">
        <f t="shared" si="5"/>
        <v>17</v>
      </c>
      <c r="B22" s="109" t="s">
        <v>58</v>
      </c>
      <c r="C22" s="38"/>
      <c r="D22" s="2"/>
      <c r="E22" s="2">
        <v>14</v>
      </c>
      <c r="F22" s="1">
        <v>159</v>
      </c>
      <c r="G22" s="5">
        <v>136</v>
      </c>
      <c r="H22" s="5">
        <v>127</v>
      </c>
      <c r="I22" s="5">
        <v>192</v>
      </c>
      <c r="J22" s="5">
        <v>163</v>
      </c>
      <c r="K22" s="5">
        <v>148</v>
      </c>
      <c r="L22" s="39">
        <v>1218</v>
      </c>
      <c r="M22" s="40">
        <f t="shared" si="0"/>
        <v>1009</v>
      </c>
      <c r="N22" s="49">
        <f t="shared" si="1"/>
        <v>168.16666666666666</v>
      </c>
      <c r="O22" s="32"/>
      <c r="P22" s="31"/>
      <c r="Q22" s="31"/>
      <c r="R22" s="34"/>
    </row>
    <row r="23" spans="1:18" ht="12">
      <c r="A23" s="107">
        <f t="shared" si="5"/>
        <v>18</v>
      </c>
      <c r="B23" s="126" t="s">
        <v>36</v>
      </c>
      <c r="C23" s="44"/>
      <c r="D23" s="3"/>
      <c r="E23" s="3">
        <v>0</v>
      </c>
      <c r="F23" s="7">
        <v>160</v>
      </c>
      <c r="G23" s="6">
        <v>191</v>
      </c>
      <c r="H23" s="6">
        <v>166</v>
      </c>
      <c r="I23" s="6">
        <v>117</v>
      </c>
      <c r="J23" s="6">
        <v>171</v>
      </c>
      <c r="K23" s="6">
        <v>179</v>
      </c>
      <c r="L23" s="45"/>
      <c r="M23" s="135">
        <f t="shared" si="0"/>
        <v>984</v>
      </c>
      <c r="N23" s="48">
        <f t="shared" si="1"/>
        <v>164</v>
      </c>
      <c r="O23" s="32"/>
      <c r="P23" s="31"/>
      <c r="Q23" s="31"/>
      <c r="R23" s="34"/>
    </row>
    <row r="24" spans="1:18" ht="12">
      <c r="A24" s="107">
        <v>19</v>
      </c>
      <c r="B24" s="126" t="s">
        <v>25</v>
      </c>
      <c r="C24" s="44"/>
      <c r="D24" s="3"/>
      <c r="E24" s="3">
        <v>19</v>
      </c>
      <c r="F24" s="7">
        <v>123</v>
      </c>
      <c r="G24" s="6">
        <v>136</v>
      </c>
      <c r="H24" s="6">
        <v>124</v>
      </c>
      <c r="I24" s="6">
        <v>155</v>
      </c>
      <c r="J24" s="6">
        <v>161</v>
      </c>
      <c r="K24" s="6">
        <v>116</v>
      </c>
      <c r="L24" s="45"/>
      <c r="M24" s="135">
        <f t="shared" si="0"/>
        <v>929</v>
      </c>
      <c r="N24" s="48">
        <f t="shared" si="1"/>
        <v>154.83333333333334</v>
      </c>
      <c r="O24" s="32"/>
      <c r="P24" s="35"/>
      <c r="Q24" s="35"/>
      <c r="R24" s="34"/>
    </row>
    <row r="25" spans="1:18" ht="12">
      <c r="A25" s="107">
        <v>20</v>
      </c>
      <c r="B25" s="109" t="s">
        <v>41</v>
      </c>
      <c r="C25" s="38"/>
      <c r="D25" s="2"/>
      <c r="E25" s="2">
        <v>6</v>
      </c>
      <c r="F25" s="1">
        <v>172</v>
      </c>
      <c r="G25" s="5">
        <v>141</v>
      </c>
      <c r="H25" s="5">
        <v>138</v>
      </c>
      <c r="I25" s="5">
        <v>157</v>
      </c>
      <c r="J25" s="5">
        <v>149</v>
      </c>
      <c r="K25" s="5">
        <v>114</v>
      </c>
      <c r="L25" s="39">
        <f>SUM(F25:K25)</f>
        <v>871</v>
      </c>
      <c r="M25" s="40">
        <f t="shared" si="0"/>
        <v>907</v>
      </c>
      <c r="N25" s="49">
        <f t="shared" si="1"/>
        <v>151.16666666666666</v>
      </c>
      <c r="O25" s="34"/>
      <c r="P25" s="99"/>
      <c r="Q25" s="99"/>
      <c r="R25" s="34"/>
    </row>
    <row r="26" spans="1:18" ht="12">
      <c r="A26" s="105">
        <v>21</v>
      </c>
      <c r="B26" s="109" t="s">
        <v>52</v>
      </c>
      <c r="C26" s="38"/>
      <c r="D26" s="2"/>
      <c r="E26" s="2">
        <v>8</v>
      </c>
      <c r="F26" s="1">
        <v>132</v>
      </c>
      <c r="G26" s="5">
        <v>130</v>
      </c>
      <c r="H26" s="5">
        <v>146</v>
      </c>
      <c r="I26" s="5">
        <v>112</v>
      </c>
      <c r="J26" s="5">
        <v>163</v>
      </c>
      <c r="K26" s="5">
        <v>171</v>
      </c>
      <c r="L26" s="39">
        <v>0</v>
      </c>
      <c r="M26" s="40">
        <f t="shared" si="0"/>
        <v>902</v>
      </c>
      <c r="N26" s="49">
        <f t="shared" si="1"/>
        <v>150.33333333333334</v>
      </c>
      <c r="O26" s="32"/>
      <c r="P26" s="31"/>
      <c r="Q26" s="31"/>
      <c r="R26" s="34"/>
    </row>
    <row r="27" spans="1:18" ht="12">
      <c r="A27" s="105">
        <f aca="true" t="shared" si="6" ref="A27:A40">A26+1</f>
        <v>22</v>
      </c>
      <c r="B27" s="109" t="s">
        <v>53</v>
      </c>
      <c r="C27" s="38"/>
      <c r="D27" s="2"/>
      <c r="E27" s="2">
        <v>0</v>
      </c>
      <c r="F27" s="1">
        <v>173</v>
      </c>
      <c r="G27" s="5">
        <v>142</v>
      </c>
      <c r="H27" s="5">
        <v>146</v>
      </c>
      <c r="I27" s="5">
        <v>148</v>
      </c>
      <c r="J27" s="5">
        <v>131</v>
      </c>
      <c r="K27" s="5">
        <v>160</v>
      </c>
      <c r="L27" s="39"/>
      <c r="M27" s="40">
        <f t="shared" si="0"/>
        <v>900</v>
      </c>
      <c r="N27" s="49">
        <f t="shared" si="1"/>
        <v>150</v>
      </c>
      <c r="O27" s="34"/>
      <c r="P27" s="31"/>
      <c r="Q27" s="100"/>
      <c r="R27" s="34"/>
    </row>
    <row r="28" spans="1:18" ht="12">
      <c r="A28" s="107">
        <f t="shared" si="6"/>
        <v>23</v>
      </c>
      <c r="B28" s="109" t="s">
        <v>37</v>
      </c>
      <c r="C28" s="38"/>
      <c r="D28" s="2"/>
      <c r="E28" s="2">
        <v>10</v>
      </c>
      <c r="F28" s="1">
        <v>137</v>
      </c>
      <c r="G28" s="5">
        <v>141</v>
      </c>
      <c r="H28" s="136">
        <v>162</v>
      </c>
      <c r="I28" s="5">
        <v>137</v>
      </c>
      <c r="J28" s="5">
        <v>156</v>
      </c>
      <c r="K28" s="5">
        <v>102</v>
      </c>
      <c r="L28" s="39">
        <v>1200</v>
      </c>
      <c r="M28" s="40">
        <f t="shared" si="0"/>
        <v>895</v>
      </c>
      <c r="N28" s="49">
        <f t="shared" si="1"/>
        <v>149.16666666666666</v>
      </c>
      <c r="O28" s="34"/>
      <c r="P28" s="99"/>
      <c r="Q28" s="99"/>
      <c r="R28" s="34"/>
    </row>
    <row r="29" spans="1:18" ht="12">
      <c r="A29" s="107">
        <f t="shared" si="6"/>
        <v>24</v>
      </c>
      <c r="B29" s="109" t="s">
        <v>59</v>
      </c>
      <c r="C29" s="38"/>
      <c r="D29" s="2"/>
      <c r="E29" s="2">
        <v>0</v>
      </c>
      <c r="F29" s="1">
        <v>148</v>
      </c>
      <c r="G29" s="5">
        <v>146</v>
      </c>
      <c r="H29" s="5">
        <v>197</v>
      </c>
      <c r="I29" s="5">
        <v>157</v>
      </c>
      <c r="J29" s="5">
        <v>113</v>
      </c>
      <c r="K29" s="5">
        <v>134</v>
      </c>
      <c r="L29" s="39">
        <v>0</v>
      </c>
      <c r="M29" s="40">
        <f t="shared" si="0"/>
        <v>895</v>
      </c>
      <c r="N29" s="49">
        <f t="shared" si="1"/>
        <v>149.16666666666666</v>
      </c>
      <c r="O29" s="32"/>
      <c r="P29" s="31"/>
      <c r="Q29" s="31"/>
      <c r="R29" s="34"/>
    </row>
    <row r="30" spans="1:18" ht="12">
      <c r="A30" s="107">
        <f t="shared" si="6"/>
        <v>25</v>
      </c>
      <c r="B30" s="109" t="s">
        <v>51</v>
      </c>
      <c r="C30" s="38"/>
      <c r="D30" s="2"/>
      <c r="E30" s="2">
        <v>3</v>
      </c>
      <c r="F30" s="1">
        <v>138</v>
      </c>
      <c r="G30" s="5">
        <v>135</v>
      </c>
      <c r="H30" s="5">
        <v>142</v>
      </c>
      <c r="I30" s="5">
        <v>129</v>
      </c>
      <c r="J30" s="136">
        <v>165</v>
      </c>
      <c r="K30" s="5">
        <v>150</v>
      </c>
      <c r="L30" s="39"/>
      <c r="M30" s="40">
        <f t="shared" si="0"/>
        <v>877</v>
      </c>
      <c r="N30" s="49">
        <f t="shared" si="1"/>
        <v>146.16666666666666</v>
      </c>
      <c r="O30" s="32"/>
      <c r="P30" s="34"/>
      <c r="Q30" s="34"/>
      <c r="R30" s="35"/>
    </row>
    <row r="31" spans="1:18" ht="12">
      <c r="A31" s="105">
        <f t="shared" si="6"/>
        <v>26</v>
      </c>
      <c r="B31" s="109"/>
      <c r="C31" s="38"/>
      <c r="D31" s="2"/>
      <c r="E31" s="2"/>
      <c r="F31" s="1"/>
      <c r="G31" s="5"/>
      <c r="H31" s="5"/>
      <c r="I31" s="5"/>
      <c r="J31" s="5"/>
      <c r="K31" s="5"/>
      <c r="L31" s="39">
        <v>0</v>
      </c>
      <c r="M31" s="40">
        <f t="shared" si="0"/>
        <v>0</v>
      </c>
      <c r="N31" s="49">
        <f t="shared" si="1"/>
        <v>0</v>
      </c>
      <c r="O31" s="32"/>
      <c r="P31" s="31"/>
      <c r="Q31" s="31"/>
      <c r="R31" s="35"/>
    </row>
    <row r="32" spans="1:18" ht="12">
      <c r="A32" s="105">
        <f t="shared" si="6"/>
        <v>27</v>
      </c>
      <c r="B32" s="109"/>
      <c r="C32" s="38"/>
      <c r="D32" s="2"/>
      <c r="E32" s="2"/>
      <c r="F32" s="1"/>
      <c r="G32" s="5"/>
      <c r="H32" s="5"/>
      <c r="I32" s="5"/>
      <c r="J32" s="5"/>
      <c r="K32" s="5"/>
      <c r="L32" s="39">
        <v>0</v>
      </c>
      <c r="M32" s="40">
        <f t="shared" si="0"/>
        <v>0</v>
      </c>
      <c r="N32" s="49">
        <f t="shared" si="1"/>
        <v>0</v>
      </c>
      <c r="O32" s="34"/>
      <c r="P32" s="35"/>
      <c r="Q32" s="35"/>
      <c r="R32" s="32"/>
    </row>
    <row r="33" spans="1:18" ht="12">
      <c r="A33" s="105">
        <f t="shared" si="6"/>
        <v>28</v>
      </c>
      <c r="B33" s="109"/>
      <c r="C33" s="38"/>
      <c r="D33" s="2"/>
      <c r="E33" s="2"/>
      <c r="F33" s="1"/>
      <c r="G33" s="5"/>
      <c r="H33" s="5"/>
      <c r="I33" s="5"/>
      <c r="J33" s="5"/>
      <c r="K33" s="5"/>
      <c r="L33" s="39">
        <v>0</v>
      </c>
      <c r="M33" s="40">
        <f t="shared" si="0"/>
        <v>0</v>
      </c>
      <c r="N33" s="49">
        <f t="shared" si="1"/>
        <v>0</v>
      </c>
      <c r="O33" s="34"/>
      <c r="P33" s="35"/>
      <c r="Q33" s="35"/>
      <c r="R33" s="32"/>
    </row>
    <row r="34" spans="1:18" ht="12">
      <c r="A34" s="105">
        <f t="shared" si="6"/>
        <v>29</v>
      </c>
      <c r="B34" s="109"/>
      <c r="C34" s="38"/>
      <c r="D34" s="2"/>
      <c r="E34" s="2"/>
      <c r="F34" s="1"/>
      <c r="G34" s="5"/>
      <c r="H34" s="5"/>
      <c r="I34" s="5"/>
      <c r="J34" s="5"/>
      <c r="K34" s="5"/>
      <c r="L34" s="39">
        <v>0</v>
      </c>
      <c r="M34" s="40">
        <f t="shared" si="0"/>
        <v>0</v>
      </c>
      <c r="N34" s="49">
        <f t="shared" si="1"/>
        <v>0</v>
      </c>
      <c r="O34" s="34"/>
      <c r="P34" s="31"/>
      <c r="Q34" s="31"/>
      <c r="R34" s="35"/>
    </row>
    <row r="35" spans="1:18" ht="12">
      <c r="A35" s="105">
        <f t="shared" si="6"/>
        <v>30</v>
      </c>
      <c r="B35" s="109"/>
      <c r="C35" s="38"/>
      <c r="D35" s="2"/>
      <c r="E35" s="2"/>
      <c r="F35" s="1"/>
      <c r="G35" s="5"/>
      <c r="H35" s="5"/>
      <c r="I35" s="5"/>
      <c r="J35" s="5"/>
      <c r="K35" s="5"/>
      <c r="L35" s="39"/>
      <c r="M35" s="40">
        <f t="shared" si="0"/>
        <v>0</v>
      </c>
      <c r="N35" s="49">
        <f t="shared" si="1"/>
        <v>0</v>
      </c>
      <c r="O35" s="34"/>
      <c r="P35" s="99"/>
      <c r="Q35" s="101"/>
      <c r="R35" s="34"/>
    </row>
    <row r="36" spans="1:18" ht="12">
      <c r="A36" s="105">
        <f t="shared" si="6"/>
        <v>31</v>
      </c>
      <c r="B36" s="126"/>
      <c r="C36" s="44"/>
      <c r="D36" s="3"/>
      <c r="E36" s="3"/>
      <c r="F36" s="7"/>
      <c r="G36" s="6"/>
      <c r="H36" s="6"/>
      <c r="I36" s="6"/>
      <c r="J36" s="6"/>
      <c r="K36" s="6"/>
      <c r="L36" s="45">
        <v>0</v>
      </c>
      <c r="M36" s="135">
        <f t="shared" si="0"/>
        <v>0</v>
      </c>
      <c r="N36" s="48">
        <f t="shared" si="1"/>
        <v>0</v>
      </c>
      <c r="O36" s="34"/>
      <c r="P36" s="99"/>
      <c r="Q36" s="99"/>
      <c r="R36" s="34"/>
    </row>
    <row r="37" spans="1:18" ht="12">
      <c r="A37" s="105">
        <f t="shared" si="6"/>
        <v>32</v>
      </c>
      <c r="B37" s="109"/>
      <c r="C37" s="38"/>
      <c r="D37" s="2"/>
      <c r="E37" s="2"/>
      <c r="F37" s="1"/>
      <c r="G37" s="5"/>
      <c r="H37" s="5"/>
      <c r="I37" s="5"/>
      <c r="J37" s="5"/>
      <c r="K37" s="5"/>
      <c r="L37" s="39"/>
      <c r="M37" s="40">
        <f t="shared" si="0"/>
        <v>0</v>
      </c>
      <c r="N37" s="49">
        <f t="shared" si="1"/>
        <v>0</v>
      </c>
      <c r="O37" s="32"/>
      <c r="P37" s="33"/>
      <c r="Q37" s="33"/>
      <c r="R37" s="34"/>
    </row>
    <row r="38" spans="1:18" ht="12">
      <c r="A38" s="105">
        <f t="shared" si="6"/>
        <v>33</v>
      </c>
      <c r="B38" s="124"/>
      <c r="C38" s="41"/>
      <c r="D38" s="4"/>
      <c r="E38" s="4"/>
      <c r="F38" s="11"/>
      <c r="G38" s="15"/>
      <c r="H38" s="15"/>
      <c r="I38" s="15"/>
      <c r="J38" s="15"/>
      <c r="K38" s="15"/>
      <c r="L38" s="42"/>
      <c r="M38" s="138">
        <f t="shared" si="0"/>
        <v>0</v>
      </c>
      <c r="N38" s="140">
        <f t="shared" si="1"/>
        <v>0</v>
      </c>
      <c r="O38" s="32"/>
      <c r="P38" s="31"/>
      <c r="Q38" s="31"/>
      <c r="R38" s="34"/>
    </row>
    <row r="39" spans="1:18" ht="12.75" thickBot="1">
      <c r="A39" s="105">
        <f t="shared" si="6"/>
        <v>34</v>
      </c>
      <c r="B39" s="123"/>
      <c r="C39" s="46"/>
      <c r="D39" s="12"/>
      <c r="E39" s="12"/>
      <c r="F39" s="13"/>
      <c r="G39" s="14"/>
      <c r="H39" s="14"/>
      <c r="I39" s="14"/>
      <c r="J39" s="14"/>
      <c r="K39" s="14"/>
      <c r="L39" s="47">
        <v>0</v>
      </c>
      <c r="M39" s="43">
        <f t="shared" si="0"/>
        <v>0</v>
      </c>
      <c r="N39" s="50">
        <f t="shared" si="1"/>
        <v>0</v>
      </c>
      <c r="O39" s="32"/>
      <c r="P39" s="31"/>
      <c r="Q39" s="31"/>
      <c r="R39" s="34"/>
    </row>
    <row r="40" spans="1:18" ht="12.75" thickBot="1">
      <c r="A40" s="108">
        <f t="shared" si="6"/>
        <v>35</v>
      </c>
      <c r="B40" s="110"/>
      <c r="C40" s="46"/>
      <c r="D40" s="12"/>
      <c r="E40" s="12"/>
      <c r="F40" s="14"/>
      <c r="G40" s="13"/>
      <c r="H40" s="13"/>
      <c r="I40" s="13"/>
      <c r="J40" s="13"/>
      <c r="K40" s="13"/>
      <c r="L40" s="47"/>
      <c r="M40" s="43">
        <f t="shared" si="0"/>
        <v>0</v>
      </c>
      <c r="N40" s="50">
        <f t="shared" si="1"/>
        <v>0</v>
      </c>
      <c r="O40" s="32"/>
      <c r="P40" s="31"/>
      <c r="Q40" s="31"/>
      <c r="R40" s="34"/>
    </row>
  </sheetData>
  <sheetProtection/>
  <mergeCells count="4">
    <mergeCell ref="A1:R1"/>
    <mergeCell ref="P2:R2"/>
    <mergeCell ref="F2:K2"/>
    <mergeCell ref="T6:T7"/>
  </mergeCells>
  <conditionalFormatting sqref="L6:M6 L40 L9 M8:M9 L14:M14 M16 L25:L27 M11 L28:M30 M31:M33">
    <cfRule type="cellIs" priority="489" dxfId="199" operator="greaterThanOrEqual" stopIfTrue="1">
      <formula>10000</formula>
    </cfRule>
  </conditionalFormatting>
  <conditionalFormatting sqref="F6:K6 F40:K40 F9:K9 F25:K27">
    <cfRule type="cellIs" priority="490" dxfId="200" operator="between" stopIfTrue="1">
      <formula>200</formula>
      <formula>229</formula>
    </cfRule>
    <cfRule type="cellIs" priority="491" dxfId="201" operator="between" stopIfTrue="1">
      <formula>230</formula>
      <formula>249</formula>
    </cfRule>
    <cfRule type="cellIs" priority="492" dxfId="202" operator="greaterThanOrEqual" stopIfTrue="1">
      <formula>250</formula>
    </cfRule>
  </conditionalFormatting>
  <conditionalFormatting sqref="N6 N9 N14 N28:N33 P6:R40">
    <cfRule type="cellIs" priority="493" dxfId="199" operator="between" stopIfTrue="1">
      <formula>200</formula>
      <formula>229</formula>
    </cfRule>
    <cfRule type="cellIs" priority="494" dxfId="203" operator="between" stopIfTrue="1">
      <formula>230</formula>
      <formula>249</formula>
    </cfRule>
    <cfRule type="cellIs" priority="495" dxfId="202" operator="equal" stopIfTrue="1">
      <formula>300</formula>
    </cfRule>
  </conditionalFormatting>
  <conditionalFormatting sqref="L16">
    <cfRule type="cellIs" priority="461" dxfId="199" operator="greaterThanOrEqual" stopIfTrue="1">
      <formula>10000</formula>
    </cfRule>
  </conditionalFormatting>
  <conditionalFormatting sqref="S6:S17">
    <cfRule type="cellIs" priority="437" dxfId="199" operator="between" stopIfTrue="1">
      <formula>200</formula>
      <formula>229</formula>
    </cfRule>
    <cfRule type="cellIs" priority="438" dxfId="203" operator="between" stopIfTrue="1">
      <formula>230</formula>
      <formula>249</formula>
    </cfRule>
    <cfRule type="cellIs" priority="439" dxfId="202" operator="equal" stopIfTrue="1">
      <formula>300</formula>
    </cfRule>
  </conditionalFormatting>
  <conditionalFormatting sqref="F28:K28">
    <cfRule type="cellIs" priority="428" dxfId="200" operator="between" stopIfTrue="1">
      <formula>200</formula>
      <formula>229</formula>
    </cfRule>
    <cfRule type="cellIs" priority="429" dxfId="201" operator="between" stopIfTrue="1">
      <formula>230</formula>
      <formula>249</formula>
    </cfRule>
    <cfRule type="cellIs" priority="430" dxfId="202" operator="greaterThanOrEqual" stopIfTrue="1">
      <formula>250</formula>
    </cfRule>
  </conditionalFormatting>
  <conditionalFormatting sqref="F29:K29">
    <cfRule type="cellIs" priority="422" dxfId="200" operator="between" stopIfTrue="1">
      <formula>200</formula>
      <formula>229</formula>
    </cfRule>
    <cfRule type="cellIs" priority="423" dxfId="201" operator="between" stopIfTrue="1">
      <formula>230</formula>
      <formula>249</formula>
    </cfRule>
    <cfRule type="cellIs" priority="424" dxfId="202" operator="greaterThanOrEqual" stopIfTrue="1">
      <formula>250</formula>
    </cfRule>
  </conditionalFormatting>
  <conditionalFormatting sqref="F30:K30">
    <cfRule type="cellIs" priority="416" dxfId="200" operator="between" stopIfTrue="1">
      <formula>200</formula>
      <formula>229</formula>
    </cfRule>
    <cfRule type="cellIs" priority="417" dxfId="201" operator="between" stopIfTrue="1">
      <formula>230</formula>
      <formula>249</formula>
    </cfRule>
    <cfRule type="cellIs" priority="418" dxfId="202" operator="greaterThanOrEqual" stopIfTrue="1">
      <formula>250</formula>
    </cfRule>
  </conditionalFormatting>
  <conditionalFormatting sqref="F14:K14">
    <cfRule type="cellIs" priority="413" dxfId="200" operator="between" stopIfTrue="1">
      <formula>200</formula>
      <formula>229</formula>
    </cfRule>
    <cfRule type="cellIs" priority="414" dxfId="201" operator="between" stopIfTrue="1">
      <formula>230</formula>
      <formula>249</formula>
    </cfRule>
    <cfRule type="cellIs" priority="415" dxfId="202" operator="greaterThanOrEqual" stopIfTrue="1">
      <formula>250</formula>
    </cfRule>
  </conditionalFormatting>
  <conditionalFormatting sqref="F16:K16">
    <cfRule type="cellIs" priority="404" dxfId="200" operator="between" stopIfTrue="1">
      <formula>200</formula>
      <formula>229</formula>
    </cfRule>
    <cfRule type="cellIs" priority="405" dxfId="201" operator="between" stopIfTrue="1">
      <formula>230</formula>
      <formula>249</formula>
    </cfRule>
    <cfRule type="cellIs" priority="406" dxfId="202" operator="greaterThanOrEqual" stopIfTrue="1">
      <formula>250</formula>
    </cfRule>
  </conditionalFormatting>
  <conditionalFormatting sqref="L35:M35">
    <cfRule type="cellIs" priority="388" dxfId="199" operator="greaterThanOrEqual" stopIfTrue="1">
      <formula>10000</formula>
    </cfRule>
  </conditionalFormatting>
  <conditionalFormatting sqref="F35:K35">
    <cfRule type="cellIs" priority="389" dxfId="200" operator="between" stopIfTrue="1">
      <formula>200</formula>
      <formula>229</formula>
    </cfRule>
    <cfRule type="cellIs" priority="390" dxfId="201" operator="between" stopIfTrue="1">
      <formula>230</formula>
      <formula>249</formula>
    </cfRule>
    <cfRule type="cellIs" priority="391" dxfId="202" operator="greaterThanOrEqual" stopIfTrue="1">
      <formula>250</formula>
    </cfRule>
  </conditionalFormatting>
  <conditionalFormatting sqref="N35">
    <cfRule type="cellIs" priority="392" dxfId="199" operator="between" stopIfTrue="1">
      <formula>200</formula>
      <formula>229</formula>
    </cfRule>
    <cfRule type="cellIs" priority="393" dxfId="203" operator="between" stopIfTrue="1">
      <formula>230</formula>
      <formula>249</formula>
    </cfRule>
    <cfRule type="cellIs" priority="394" dxfId="202" operator="equal" stopIfTrue="1">
      <formula>300</formula>
    </cfRule>
  </conditionalFormatting>
  <conditionalFormatting sqref="L37:M37">
    <cfRule type="cellIs" priority="374" dxfId="199" operator="greaterThanOrEqual" stopIfTrue="1">
      <formula>10000</formula>
    </cfRule>
  </conditionalFormatting>
  <conditionalFormatting sqref="F37:K37">
    <cfRule type="cellIs" priority="375" dxfId="200" operator="between" stopIfTrue="1">
      <formula>200</formula>
      <formula>229</formula>
    </cfRule>
    <cfRule type="cellIs" priority="376" dxfId="201" operator="between" stopIfTrue="1">
      <formula>230</formula>
      <formula>249</formula>
    </cfRule>
    <cfRule type="cellIs" priority="377" dxfId="202" operator="greaterThanOrEqual" stopIfTrue="1">
      <formula>250</formula>
    </cfRule>
  </conditionalFormatting>
  <conditionalFormatting sqref="N37">
    <cfRule type="cellIs" priority="378" dxfId="199" operator="between" stopIfTrue="1">
      <formula>200</formula>
      <formula>229</formula>
    </cfRule>
    <cfRule type="cellIs" priority="379" dxfId="203" operator="between" stopIfTrue="1">
      <formula>230</formula>
      <formula>249</formula>
    </cfRule>
    <cfRule type="cellIs" priority="380" dxfId="202" operator="equal" stopIfTrue="1">
      <formula>300</formula>
    </cfRule>
  </conditionalFormatting>
  <conditionalFormatting sqref="L8">
    <cfRule type="cellIs" priority="360" dxfId="199" operator="greaterThanOrEqual" stopIfTrue="1">
      <formula>10000</formula>
    </cfRule>
  </conditionalFormatting>
  <conditionalFormatting sqref="F8:K8">
    <cfRule type="cellIs" priority="361" dxfId="200" operator="between" stopIfTrue="1">
      <formula>200</formula>
      <formula>229</formula>
    </cfRule>
    <cfRule type="cellIs" priority="362" dxfId="201" operator="between" stopIfTrue="1">
      <formula>230</formula>
      <formula>249</formula>
    </cfRule>
    <cfRule type="cellIs" priority="363" dxfId="202" operator="greaterThanOrEqual" stopIfTrue="1">
      <formula>250</formula>
    </cfRule>
  </conditionalFormatting>
  <conditionalFormatting sqref="N8">
    <cfRule type="cellIs" priority="364" dxfId="199" operator="between" stopIfTrue="1">
      <formula>200</formula>
      <formula>229</formula>
    </cfRule>
    <cfRule type="cellIs" priority="365" dxfId="203" operator="between" stopIfTrue="1">
      <formula>230</formula>
      <formula>249</formula>
    </cfRule>
    <cfRule type="cellIs" priority="366" dxfId="202" operator="equal" stopIfTrue="1">
      <formula>300</formula>
    </cfRule>
  </conditionalFormatting>
  <conditionalFormatting sqref="L11">
    <cfRule type="cellIs" priority="356" dxfId="199" operator="greaterThanOrEqual" stopIfTrue="1">
      <formula>10000</formula>
    </cfRule>
  </conditionalFormatting>
  <conditionalFormatting sqref="N11">
    <cfRule type="cellIs" priority="357" dxfId="199" operator="between" stopIfTrue="1">
      <formula>200</formula>
      <formula>229</formula>
    </cfRule>
    <cfRule type="cellIs" priority="358" dxfId="203" operator="between" stopIfTrue="1">
      <formula>230</formula>
      <formula>249</formula>
    </cfRule>
    <cfRule type="cellIs" priority="359" dxfId="202" operator="equal" stopIfTrue="1">
      <formula>300</formula>
    </cfRule>
  </conditionalFormatting>
  <conditionalFormatting sqref="F11:K11">
    <cfRule type="cellIs" priority="353" dxfId="200" operator="between" stopIfTrue="1">
      <formula>200</formula>
      <formula>229</formula>
    </cfRule>
    <cfRule type="cellIs" priority="354" dxfId="201" operator="between" stopIfTrue="1">
      <formula>230</formula>
      <formula>249</formula>
    </cfRule>
    <cfRule type="cellIs" priority="355" dxfId="202" operator="greaterThanOrEqual" stopIfTrue="1">
      <formula>250</formula>
    </cfRule>
  </conditionalFormatting>
  <conditionalFormatting sqref="L7:M7">
    <cfRule type="cellIs" priority="246" dxfId="199" operator="greaterThanOrEqual" stopIfTrue="1">
      <formula>10000</formula>
    </cfRule>
  </conditionalFormatting>
  <conditionalFormatting sqref="N7">
    <cfRule type="cellIs" priority="247" dxfId="199" operator="between" stopIfTrue="1">
      <formula>200</formula>
      <formula>229</formula>
    </cfRule>
    <cfRule type="cellIs" priority="248" dxfId="203" operator="between" stopIfTrue="1">
      <formula>230</formula>
      <formula>249</formula>
    </cfRule>
    <cfRule type="cellIs" priority="249" dxfId="202" operator="equal" stopIfTrue="1">
      <formula>300</formula>
    </cfRule>
  </conditionalFormatting>
  <conditionalFormatting sqref="F7:K7">
    <cfRule type="cellIs" priority="243" dxfId="200" operator="between" stopIfTrue="1">
      <formula>200</formula>
      <formula>229</formula>
    </cfRule>
    <cfRule type="cellIs" priority="244" dxfId="201" operator="between" stopIfTrue="1">
      <formula>230</formula>
      <formula>249</formula>
    </cfRule>
    <cfRule type="cellIs" priority="245" dxfId="202" operator="greaterThanOrEqual" stopIfTrue="1">
      <formula>250</formula>
    </cfRule>
  </conditionalFormatting>
  <conditionalFormatting sqref="M22 M25:M27">
    <cfRule type="cellIs" priority="221" dxfId="199" operator="greaterThanOrEqual" stopIfTrue="1">
      <formula>10000</formula>
    </cfRule>
  </conditionalFormatting>
  <conditionalFormatting sqref="L22">
    <cfRule type="cellIs" priority="214" dxfId="199" operator="greaterThanOrEqual" stopIfTrue="1">
      <formula>10000</formula>
    </cfRule>
  </conditionalFormatting>
  <conditionalFormatting sqref="F22:K22">
    <cfRule type="cellIs" priority="215" dxfId="200" operator="between" stopIfTrue="1">
      <formula>200</formula>
      <formula>229</formula>
    </cfRule>
    <cfRule type="cellIs" priority="216" dxfId="201" operator="between" stopIfTrue="1">
      <formula>230</formula>
      <formula>249</formula>
    </cfRule>
    <cfRule type="cellIs" priority="217" dxfId="202" operator="greaterThanOrEqual" stopIfTrue="1">
      <formula>250</formula>
    </cfRule>
  </conditionalFormatting>
  <conditionalFormatting sqref="N22 N25:N27">
    <cfRule type="cellIs" priority="218" dxfId="199" operator="between" stopIfTrue="1">
      <formula>200</formula>
      <formula>229</formula>
    </cfRule>
    <cfRule type="cellIs" priority="219" dxfId="203" operator="between" stopIfTrue="1">
      <formula>230</formula>
      <formula>249</formula>
    </cfRule>
    <cfRule type="cellIs" priority="220" dxfId="202" operator="equal" stopIfTrue="1">
      <formula>300</formula>
    </cfRule>
  </conditionalFormatting>
  <conditionalFormatting sqref="L31">
    <cfRule type="cellIs" priority="201" dxfId="199" operator="greaterThanOrEqual" stopIfTrue="1">
      <formula>10000</formula>
    </cfRule>
  </conditionalFormatting>
  <conditionalFormatting sqref="F31:K31">
    <cfRule type="cellIs" priority="198" dxfId="200" operator="between" stopIfTrue="1">
      <formula>200</formula>
      <formula>229</formula>
    </cfRule>
    <cfRule type="cellIs" priority="199" dxfId="201" operator="between" stopIfTrue="1">
      <formula>230</formula>
      <formula>249</formula>
    </cfRule>
    <cfRule type="cellIs" priority="200" dxfId="202" operator="greaterThanOrEqual" stopIfTrue="1">
      <formula>250</formula>
    </cfRule>
  </conditionalFormatting>
  <conditionalFormatting sqref="L32">
    <cfRule type="cellIs" priority="184" dxfId="199" operator="greaterThanOrEqual" stopIfTrue="1">
      <formula>10000</formula>
    </cfRule>
  </conditionalFormatting>
  <conditionalFormatting sqref="F32:K32">
    <cfRule type="cellIs" priority="185" dxfId="200" operator="between" stopIfTrue="1">
      <formula>200</formula>
      <formula>229</formula>
    </cfRule>
    <cfRule type="cellIs" priority="186" dxfId="201" operator="between" stopIfTrue="1">
      <formula>230</formula>
      <formula>249</formula>
    </cfRule>
    <cfRule type="cellIs" priority="187" dxfId="202" operator="greaterThanOrEqual" stopIfTrue="1">
      <formula>250</formula>
    </cfRule>
  </conditionalFormatting>
  <conditionalFormatting sqref="M10">
    <cfRule type="cellIs" priority="183" dxfId="199" operator="greaterThanOrEqual" stopIfTrue="1">
      <formula>10000</formula>
    </cfRule>
  </conditionalFormatting>
  <conditionalFormatting sqref="N10">
    <cfRule type="cellIs" priority="180" dxfId="199" operator="between" stopIfTrue="1">
      <formula>200</formula>
      <formula>229</formula>
    </cfRule>
    <cfRule type="cellIs" priority="181" dxfId="203" operator="between" stopIfTrue="1">
      <formula>230</formula>
      <formula>249</formula>
    </cfRule>
    <cfRule type="cellIs" priority="182" dxfId="202" operator="equal" stopIfTrue="1">
      <formula>300</formula>
    </cfRule>
  </conditionalFormatting>
  <conditionalFormatting sqref="L10">
    <cfRule type="cellIs" priority="179" dxfId="199" operator="greaterThanOrEqual" stopIfTrue="1">
      <formula>10000</formula>
    </cfRule>
  </conditionalFormatting>
  <conditionalFormatting sqref="F10:K10">
    <cfRule type="cellIs" priority="176" dxfId="200" operator="between" stopIfTrue="1">
      <formula>200</formula>
      <formula>229</formula>
    </cfRule>
    <cfRule type="cellIs" priority="177" dxfId="201" operator="between" stopIfTrue="1">
      <formula>230</formula>
      <formula>249</formula>
    </cfRule>
    <cfRule type="cellIs" priority="178" dxfId="202" operator="greaterThanOrEqual" stopIfTrue="1">
      <formula>250</formula>
    </cfRule>
  </conditionalFormatting>
  <conditionalFormatting sqref="L33">
    <cfRule type="cellIs" priority="172" dxfId="199" operator="greaterThanOrEqual" stopIfTrue="1">
      <formula>10000</formula>
    </cfRule>
  </conditionalFormatting>
  <conditionalFormatting sqref="F33:K33">
    <cfRule type="cellIs" priority="169" dxfId="200" operator="between" stopIfTrue="1">
      <formula>200</formula>
      <formula>229</formula>
    </cfRule>
    <cfRule type="cellIs" priority="170" dxfId="201" operator="between" stopIfTrue="1">
      <formula>230</formula>
      <formula>249</formula>
    </cfRule>
    <cfRule type="cellIs" priority="171" dxfId="202" operator="greaterThanOrEqual" stopIfTrue="1">
      <formula>250</formula>
    </cfRule>
  </conditionalFormatting>
  <conditionalFormatting sqref="M21">
    <cfRule type="cellIs" priority="153" dxfId="199" operator="greaterThanOrEqual" stopIfTrue="1">
      <formula>10000</formula>
    </cfRule>
  </conditionalFormatting>
  <conditionalFormatting sqref="L21">
    <cfRule type="cellIs" priority="149" dxfId="199" operator="greaterThanOrEqual" stopIfTrue="1">
      <formula>10000</formula>
    </cfRule>
  </conditionalFormatting>
  <conditionalFormatting sqref="N21">
    <cfRule type="cellIs" priority="150" dxfId="199" operator="between" stopIfTrue="1">
      <formula>200</formula>
      <formula>229</formula>
    </cfRule>
    <cfRule type="cellIs" priority="151" dxfId="203" operator="between" stopIfTrue="1">
      <formula>230</formula>
      <formula>249</formula>
    </cfRule>
    <cfRule type="cellIs" priority="152" dxfId="202" operator="equal" stopIfTrue="1">
      <formula>300</formula>
    </cfRule>
  </conditionalFormatting>
  <conditionalFormatting sqref="F21:K21">
    <cfRule type="cellIs" priority="146" dxfId="200" operator="between" stopIfTrue="1">
      <formula>200</formula>
      <formula>229</formula>
    </cfRule>
    <cfRule type="cellIs" priority="147" dxfId="201" operator="between" stopIfTrue="1">
      <formula>230</formula>
      <formula>249</formula>
    </cfRule>
    <cfRule type="cellIs" priority="148" dxfId="202" operator="greaterThanOrEqual" stopIfTrue="1">
      <formula>250</formula>
    </cfRule>
  </conditionalFormatting>
  <conditionalFormatting sqref="N16">
    <cfRule type="cellIs" priority="143" dxfId="199" operator="between" stopIfTrue="1">
      <formula>200</formula>
      <formula>229</formula>
    </cfRule>
    <cfRule type="cellIs" priority="144" dxfId="203" operator="between" stopIfTrue="1">
      <formula>230</formula>
      <formula>249</formula>
    </cfRule>
    <cfRule type="cellIs" priority="145" dxfId="202" operator="equal" stopIfTrue="1">
      <formula>300</formula>
    </cfRule>
  </conditionalFormatting>
  <conditionalFormatting sqref="M12">
    <cfRule type="cellIs" priority="123" dxfId="199" operator="greaterThanOrEqual" stopIfTrue="1">
      <formula>10000</formula>
    </cfRule>
  </conditionalFormatting>
  <conditionalFormatting sqref="L12">
    <cfRule type="cellIs" priority="116" dxfId="199" operator="greaterThanOrEqual" stopIfTrue="1">
      <formula>10000</formula>
    </cfRule>
  </conditionalFormatting>
  <conditionalFormatting sqref="F12:K12">
    <cfRule type="cellIs" priority="117" dxfId="200" operator="between" stopIfTrue="1">
      <formula>200</formula>
      <formula>229</formula>
    </cfRule>
    <cfRule type="cellIs" priority="118" dxfId="201" operator="between" stopIfTrue="1">
      <formula>230</formula>
      <formula>249</formula>
    </cfRule>
    <cfRule type="cellIs" priority="119" dxfId="202" operator="greaterThanOrEqual" stopIfTrue="1">
      <formula>250</formula>
    </cfRule>
  </conditionalFormatting>
  <conditionalFormatting sqref="N12">
    <cfRule type="cellIs" priority="120" dxfId="199" operator="between" stopIfTrue="1">
      <formula>200</formula>
      <formula>229</formula>
    </cfRule>
    <cfRule type="cellIs" priority="121" dxfId="203" operator="between" stopIfTrue="1">
      <formula>230</formula>
      <formula>249</formula>
    </cfRule>
    <cfRule type="cellIs" priority="122" dxfId="202" operator="equal" stopIfTrue="1">
      <formula>300</formula>
    </cfRule>
  </conditionalFormatting>
  <conditionalFormatting sqref="L38:M38">
    <cfRule type="cellIs" priority="109" dxfId="199" operator="greaterThanOrEqual" stopIfTrue="1">
      <formula>10000</formula>
    </cfRule>
  </conditionalFormatting>
  <conditionalFormatting sqref="F38:K38">
    <cfRule type="cellIs" priority="110" dxfId="200" operator="between" stopIfTrue="1">
      <formula>200</formula>
      <formula>229</formula>
    </cfRule>
    <cfRule type="cellIs" priority="111" dxfId="201" operator="between" stopIfTrue="1">
      <formula>230</formula>
      <formula>249</formula>
    </cfRule>
    <cfRule type="cellIs" priority="112" dxfId="202" operator="greaterThanOrEqual" stopIfTrue="1">
      <formula>250</formula>
    </cfRule>
  </conditionalFormatting>
  <conditionalFormatting sqref="N38">
    <cfRule type="cellIs" priority="113" dxfId="199" operator="between" stopIfTrue="1">
      <formula>200</formula>
      <formula>229</formula>
    </cfRule>
    <cfRule type="cellIs" priority="114" dxfId="203" operator="between" stopIfTrue="1">
      <formula>230</formula>
      <formula>249</formula>
    </cfRule>
    <cfRule type="cellIs" priority="115" dxfId="202" operator="equal" stopIfTrue="1">
      <formula>300</formula>
    </cfRule>
  </conditionalFormatting>
  <conditionalFormatting sqref="L39:M39 M40">
    <cfRule type="cellIs" priority="86" dxfId="199" operator="greaterThanOrEqual" stopIfTrue="1">
      <formula>10000</formula>
    </cfRule>
  </conditionalFormatting>
  <conditionalFormatting sqref="F39:K39">
    <cfRule type="cellIs" priority="87" dxfId="200" operator="between" stopIfTrue="1">
      <formula>200</formula>
      <formula>229</formula>
    </cfRule>
    <cfRule type="cellIs" priority="88" dxfId="201" operator="between" stopIfTrue="1">
      <formula>230</formula>
      <formula>249</formula>
    </cfRule>
    <cfRule type="cellIs" priority="89" dxfId="202" operator="greaterThanOrEqual" stopIfTrue="1">
      <formula>250</formula>
    </cfRule>
  </conditionalFormatting>
  <conditionalFormatting sqref="N39:N40">
    <cfRule type="cellIs" priority="90" dxfId="199" operator="between" stopIfTrue="1">
      <formula>200</formula>
      <formula>229</formula>
    </cfRule>
    <cfRule type="cellIs" priority="91" dxfId="203" operator="between" stopIfTrue="1">
      <formula>230</formula>
      <formula>249</formula>
    </cfRule>
    <cfRule type="cellIs" priority="92" dxfId="202" operator="equal" stopIfTrue="1">
      <formula>300</formula>
    </cfRule>
  </conditionalFormatting>
  <conditionalFormatting sqref="L17">
    <cfRule type="cellIs" priority="82" dxfId="199" operator="greaterThanOrEqual" stopIfTrue="1">
      <formula>10000</formula>
    </cfRule>
  </conditionalFormatting>
  <conditionalFormatting sqref="F17:K17">
    <cfRule type="cellIs" priority="83" dxfId="200" operator="between" stopIfTrue="1">
      <formula>200</formula>
      <formula>229</formula>
    </cfRule>
    <cfRule type="cellIs" priority="84" dxfId="201" operator="between" stopIfTrue="1">
      <formula>230</formula>
      <formula>249</formula>
    </cfRule>
    <cfRule type="cellIs" priority="85" dxfId="202" operator="greaterThanOrEqual" stopIfTrue="1">
      <formula>250</formula>
    </cfRule>
  </conditionalFormatting>
  <conditionalFormatting sqref="M17">
    <cfRule type="cellIs" priority="81" dxfId="199" operator="greaterThanOrEqual" stopIfTrue="1">
      <formula>10000</formula>
    </cfRule>
  </conditionalFormatting>
  <conditionalFormatting sqref="N17">
    <cfRule type="cellIs" priority="78" dxfId="199" operator="between" stopIfTrue="1">
      <formula>200</formula>
      <formula>229</formula>
    </cfRule>
    <cfRule type="cellIs" priority="79" dxfId="203" operator="between" stopIfTrue="1">
      <formula>230</formula>
      <formula>249</formula>
    </cfRule>
    <cfRule type="cellIs" priority="80" dxfId="202" operator="equal" stopIfTrue="1">
      <formula>300</formula>
    </cfRule>
  </conditionalFormatting>
  <conditionalFormatting sqref="L18:M18">
    <cfRule type="cellIs" priority="71" dxfId="199" operator="greaterThanOrEqual" stopIfTrue="1">
      <formula>10000</formula>
    </cfRule>
  </conditionalFormatting>
  <conditionalFormatting sqref="F18:K18">
    <cfRule type="cellIs" priority="72" dxfId="200" operator="between" stopIfTrue="1">
      <formula>200</formula>
      <formula>229</formula>
    </cfRule>
    <cfRule type="cellIs" priority="73" dxfId="201" operator="between" stopIfTrue="1">
      <formula>230</formula>
      <formula>249</formula>
    </cfRule>
    <cfRule type="cellIs" priority="74" dxfId="202" operator="greaterThanOrEqual" stopIfTrue="1">
      <formula>250</formula>
    </cfRule>
  </conditionalFormatting>
  <conditionalFormatting sqref="N18">
    <cfRule type="cellIs" priority="75" dxfId="199" operator="between" stopIfTrue="1">
      <formula>200</formula>
      <formula>229</formula>
    </cfRule>
    <cfRule type="cellIs" priority="76" dxfId="203" operator="between" stopIfTrue="1">
      <formula>230</formula>
      <formula>249</formula>
    </cfRule>
    <cfRule type="cellIs" priority="77" dxfId="202" operator="equal" stopIfTrue="1">
      <formula>300</formula>
    </cfRule>
  </conditionalFormatting>
  <conditionalFormatting sqref="L19:M19">
    <cfRule type="cellIs" priority="64" dxfId="199" operator="greaterThanOrEqual" stopIfTrue="1">
      <formula>10000</formula>
    </cfRule>
  </conditionalFormatting>
  <conditionalFormatting sqref="F19:K19">
    <cfRule type="cellIs" priority="65" dxfId="200" operator="between" stopIfTrue="1">
      <formula>200</formula>
      <formula>229</formula>
    </cfRule>
    <cfRule type="cellIs" priority="66" dxfId="201" operator="between" stopIfTrue="1">
      <formula>230</formula>
      <formula>249</formula>
    </cfRule>
    <cfRule type="cellIs" priority="67" dxfId="202" operator="greaterThanOrEqual" stopIfTrue="1">
      <formula>250</formula>
    </cfRule>
  </conditionalFormatting>
  <conditionalFormatting sqref="N19">
    <cfRule type="cellIs" priority="68" dxfId="199" operator="between" stopIfTrue="1">
      <formula>200</formula>
      <formula>229</formula>
    </cfRule>
    <cfRule type="cellIs" priority="69" dxfId="203" operator="between" stopIfTrue="1">
      <formula>230</formula>
      <formula>249</formula>
    </cfRule>
    <cfRule type="cellIs" priority="70" dxfId="202" operator="equal" stopIfTrue="1">
      <formula>300</formula>
    </cfRule>
  </conditionalFormatting>
  <conditionalFormatting sqref="L24:M24">
    <cfRule type="cellIs" priority="57" dxfId="199" operator="greaterThanOrEqual" stopIfTrue="1">
      <formula>10000</formula>
    </cfRule>
  </conditionalFormatting>
  <conditionalFormatting sqref="F24:K24">
    <cfRule type="cellIs" priority="58" dxfId="200" operator="between" stopIfTrue="1">
      <formula>200</formula>
      <formula>229</formula>
    </cfRule>
    <cfRule type="cellIs" priority="59" dxfId="201" operator="between" stopIfTrue="1">
      <formula>230</formula>
      <formula>249</formula>
    </cfRule>
    <cfRule type="cellIs" priority="60" dxfId="202" operator="greaterThanOrEqual" stopIfTrue="1">
      <formula>250</formula>
    </cfRule>
  </conditionalFormatting>
  <conditionalFormatting sqref="N24">
    <cfRule type="cellIs" priority="61" dxfId="199" operator="between" stopIfTrue="1">
      <formula>200</formula>
      <formula>229</formula>
    </cfRule>
    <cfRule type="cellIs" priority="62" dxfId="203" operator="between" stopIfTrue="1">
      <formula>230</formula>
      <formula>249</formula>
    </cfRule>
    <cfRule type="cellIs" priority="63" dxfId="202" operator="equal" stopIfTrue="1">
      <formula>300</formula>
    </cfRule>
  </conditionalFormatting>
  <conditionalFormatting sqref="M34">
    <cfRule type="cellIs" priority="53" dxfId="199" operator="greaterThanOrEqual" stopIfTrue="1">
      <formula>10000</formula>
    </cfRule>
  </conditionalFormatting>
  <conditionalFormatting sqref="N34">
    <cfRule type="cellIs" priority="54" dxfId="199" operator="between" stopIfTrue="1">
      <formula>200</formula>
      <formula>229</formula>
    </cfRule>
    <cfRule type="cellIs" priority="55" dxfId="203" operator="between" stopIfTrue="1">
      <formula>230</formula>
      <formula>249</formula>
    </cfRule>
    <cfRule type="cellIs" priority="56" dxfId="202" operator="equal" stopIfTrue="1">
      <formula>300</formula>
    </cfRule>
  </conditionalFormatting>
  <conditionalFormatting sqref="L34">
    <cfRule type="cellIs" priority="52" dxfId="199" operator="greaterThanOrEqual" stopIfTrue="1">
      <formula>10000</formula>
    </cfRule>
  </conditionalFormatting>
  <conditionalFormatting sqref="F34:K34">
    <cfRule type="cellIs" priority="49" dxfId="200" operator="between" stopIfTrue="1">
      <formula>200</formula>
      <formula>229</formula>
    </cfRule>
    <cfRule type="cellIs" priority="50" dxfId="201" operator="between" stopIfTrue="1">
      <formula>230</formula>
      <formula>249</formula>
    </cfRule>
    <cfRule type="cellIs" priority="51" dxfId="202" operator="greaterThanOrEqual" stopIfTrue="1">
      <formula>250</formula>
    </cfRule>
  </conditionalFormatting>
  <conditionalFormatting sqref="L13">
    <cfRule type="cellIs" priority="48" dxfId="199" operator="greaterThanOrEqual" stopIfTrue="1">
      <formula>10000</formula>
    </cfRule>
  </conditionalFormatting>
  <conditionalFormatting sqref="F13:K13">
    <cfRule type="cellIs" priority="45" dxfId="200" operator="between" stopIfTrue="1">
      <formula>200</formula>
      <formula>229</formula>
    </cfRule>
    <cfRule type="cellIs" priority="46" dxfId="201" operator="between" stopIfTrue="1">
      <formula>230</formula>
      <formula>249</formula>
    </cfRule>
    <cfRule type="cellIs" priority="47" dxfId="202" operator="greaterThanOrEqual" stopIfTrue="1">
      <formula>250</formula>
    </cfRule>
  </conditionalFormatting>
  <conditionalFormatting sqref="M13">
    <cfRule type="cellIs" priority="44" dxfId="199" operator="greaterThanOrEqual" stopIfTrue="1">
      <formula>10000</formula>
    </cfRule>
  </conditionalFormatting>
  <conditionalFormatting sqref="N13">
    <cfRule type="cellIs" priority="41" dxfId="199" operator="between" stopIfTrue="1">
      <formula>200</formula>
      <formula>229</formula>
    </cfRule>
    <cfRule type="cellIs" priority="42" dxfId="203" operator="between" stopIfTrue="1">
      <formula>230</formula>
      <formula>249</formula>
    </cfRule>
    <cfRule type="cellIs" priority="43" dxfId="202" operator="equal" stopIfTrue="1">
      <formula>300</formula>
    </cfRule>
  </conditionalFormatting>
  <conditionalFormatting sqref="M20">
    <cfRule type="cellIs" priority="37" dxfId="199" operator="greaterThanOrEqual" stopIfTrue="1">
      <formula>10000</formula>
    </cfRule>
  </conditionalFormatting>
  <conditionalFormatting sqref="N20">
    <cfRule type="cellIs" priority="38" dxfId="199" operator="between" stopIfTrue="1">
      <formula>200</formula>
      <formula>229</formula>
    </cfRule>
    <cfRule type="cellIs" priority="39" dxfId="203" operator="between" stopIfTrue="1">
      <formula>230</formula>
      <formula>249</formula>
    </cfRule>
    <cfRule type="cellIs" priority="40" dxfId="202" operator="equal" stopIfTrue="1">
      <formula>300</formula>
    </cfRule>
  </conditionalFormatting>
  <conditionalFormatting sqref="L20">
    <cfRule type="cellIs" priority="36" dxfId="199" operator="greaterThanOrEqual" stopIfTrue="1">
      <formula>10000</formula>
    </cfRule>
  </conditionalFormatting>
  <conditionalFormatting sqref="F20:K20">
    <cfRule type="cellIs" priority="33" dxfId="200" operator="between" stopIfTrue="1">
      <formula>200</formula>
      <formula>229</formula>
    </cfRule>
    <cfRule type="cellIs" priority="34" dxfId="201" operator="between" stopIfTrue="1">
      <formula>230</formula>
      <formula>249</formula>
    </cfRule>
    <cfRule type="cellIs" priority="35" dxfId="202" operator="greaterThanOrEqual" stopIfTrue="1">
      <formula>250</formula>
    </cfRule>
  </conditionalFormatting>
  <conditionalFormatting sqref="M36">
    <cfRule type="cellIs" priority="32" dxfId="199" operator="greaterThanOrEqual" stopIfTrue="1">
      <formula>10000</formula>
    </cfRule>
  </conditionalFormatting>
  <conditionalFormatting sqref="L36">
    <cfRule type="cellIs" priority="25" dxfId="199" operator="greaterThanOrEqual" stopIfTrue="1">
      <formula>10000</formula>
    </cfRule>
  </conditionalFormatting>
  <conditionalFormatting sqref="F36:K36">
    <cfRule type="cellIs" priority="26" dxfId="200" operator="between" stopIfTrue="1">
      <formula>200</formula>
      <formula>229</formula>
    </cfRule>
    <cfRule type="cellIs" priority="27" dxfId="201" operator="between" stopIfTrue="1">
      <formula>230</formula>
      <formula>249</formula>
    </cfRule>
    <cfRule type="cellIs" priority="28" dxfId="202" operator="greaterThanOrEqual" stopIfTrue="1">
      <formula>250</formula>
    </cfRule>
  </conditionalFormatting>
  <conditionalFormatting sqref="N36">
    <cfRule type="cellIs" priority="29" dxfId="199" operator="between" stopIfTrue="1">
      <formula>200</formula>
      <formula>229</formula>
    </cfRule>
    <cfRule type="cellIs" priority="30" dxfId="203" operator="between" stopIfTrue="1">
      <formula>230</formula>
      <formula>249</formula>
    </cfRule>
    <cfRule type="cellIs" priority="31" dxfId="202" operator="equal" stopIfTrue="1">
      <formula>300</formula>
    </cfRule>
  </conditionalFormatting>
  <conditionalFormatting sqref="M15">
    <cfRule type="cellIs" priority="24" dxfId="199" operator="greaterThanOrEqual" stopIfTrue="1">
      <formula>10000</formula>
    </cfRule>
  </conditionalFormatting>
  <conditionalFormatting sqref="N15">
    <cfRule type="cellIs" priority="21" dxfId="199" operator="between" stopIfTrue="1">
      <formula>200</formula>
      <formula>229</formula>
    </cfRule>
    <cfRule type="cellIs" priority="22" dxfId="203" operator="between" stopIfTrue="1">
      <formula>230</formula>
      <formula>249</formula>
    </cfRule>
    <cfRule type="cellIs" priority="23" dxfId="202" operator="equal" stopIfTrue="1">
      <formula>300</formula>
    </cfRule>
  </conditionalFormatting>
  <conditionalFormatting sqref="L15">
    <cfRule type="cellIs" priority="17" dxfId="199" operator="greaterThanOrEqual" stopIfTrue="1">
      <formula>10000</formula>
    </cfRule>
  </conditionalFormatting>
  <conditionalFormatting sqref="F15:K15">
    <cfRule type="cellIs" priority="18" dxfId="200" operator="between" stopIfTrue="1">
      <formula>200</formula>
      <formula>229</formula>
    </cfRule>
    <cfRule type="cellIs" priority="19" dxfId="201" operator="between" stopIfTrue="1">
      <formula>230</formula>
      <formula>249</formula>
    </cfRule>
    <cfRule type="cellIs" priority="20" dxfId="202" operator="greaterThanOrEqual" stopIfTrue="1">
      <formula>250</formula>
    </cfRule>
  </conditionalFormatting>
  <conditionalFormatting sqref="M23">
    <cfRule type="cellIs" priority="8" dxfId="199" operator="greaterThanOrEqual" stopIfTrue="1">
      <formula>10000</formula>
    </cfRule>
  </conditionalFormatting>
  <conditionalFormatting sqref="L23">
    <cfRule type="cellIs" priority="1" dxfId="199" operator="greaterThanOrEqual" stopIfTrue="1">
      <formula>10000</formula>
    </cfRule>
  </conditionalFormatting>
  <conditionalFormatting sqref="F23:K23">
    <cfRule type="cellIs" priority="2" dxfId="200" operator="between" stopIfTrue="1">
      <formula>200</formula>
      <formula>229</formula>
    </cfRule>
    <cfRule type="cellIs" priority="3" dxfId="201" operator="between" stopIfTrue="1">
      <formula>230</formula>
      <formula>249</formula>
    </cfRule>
    <cfRule type="cellIs" priority="4" dxfId="202" operator="greaterThanOrEqual" stopIfTrue="1">
      <formula>250</formula>
    </cfRule>
  </conditionalFormatting>
  <conditionalFormatting sqref="N23">
    <cfRule type="cellIs" priority="5" dxfId="199" operator="between" stopIfTrue="1">
      <formula>200</formula>
      <formula>229</formula>
    </cfRule>
    <cfRule type="cellIs" priority="6" dxfId="203" operator="between" stopIfTrue="1">
      <formula>230</formula>
      <formula>249</formula>
    </cfRule>
    <cfRule type="cellIs" priority="7" dxfId="202" operator="equal" stopIfTrue="1">
      <formula>300</formula>
    </cfRule>
  </conditionalFormatting>
  <printOptions/>
  <pageMargins left="0.25" right="0.19" top="0.34" bottom="0.24" header="0.24" footer="0.16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4.50390625" style="0" customWidth="1"/>
    <col min="3" max="3" width="19.50390625" style="0" customWidth="1"/>
    <col min="4" max="4" width="5.00390625" style="0" customWidth="1"/>
    <col min="8" max="8" width="4.125" style="52" customWidth="1"/>
    <col min="9" max="9" width="25.125" style="0" customWidth="1"/>
    <col min="10" max="10" width="4.50390625" style="0" customWidth="1"/>
    <col min="11" max="11" width="21.625" style="0" customWidth="1"/>
  </cols>
  <sheetData>
    <row r="1" spans="3:4" ht="31.5" customHeight="1">
      <c r="C1" s="51" t="s">
        <v>34</v>
      </c>
      <c r="D1" s="51"/>
    </row>
    <row r="2" spans="3:4" ht="31.5" customHeight="1" thickBot="1">
      <c r="C2" s="51"/>
      <c r="D2" s="51"/>
    </row>
    <row r="3" spans="2:11" ht="13.5" thickBot="1">
      <c r="B3" s="53" t="s">
        <v>27</v>
      </c>
      <c r="C3" s="54" t="s">
        <v>28</v>
      </c>
      <c r="D3" s="55"/>
      <c r="E3" s="55" t="s">
        <v>29</v>
      </c>
      <c r="F3" s="56"/>
      <c r="G3" s="57"/>
      <c r="I3" s="58" t="s">
        <v>30</v>
      </c>
      <c r="K3" s="93" t="s">
        <v>35</v>
      </c>
    </row>
    <row r="4" spans="1:7" ht="12.75" thickBot="1">
      <c r="A4" s="59"/>
      <c r="B4" s="60"/>
      <c r="C4" s="61"/>
      <c r="D4" s="62" t="s">
        <v>31</v>
      </c>
      <c r="E4" s="62" t="s">
        <v>32</v>
      </c>
      <c r="F4" s="63" t="s">
        <v>33</v>
      </c>
      <c r="G4" s="64"/>
    </row>
    <row r="5" spans="1:7" ht="13.5" thickBot="1">
      <c r="A5" s="59"/>
      <c r="B5" s="65">
        <v>1</v>
      </c>
      <c r="C5" s="95" t="s">
        <v>40</v>
      </c>
      <c r="D5" s="117">
        <v>8</v>
      </c>
      <c r="E5" s="66">
        <v>179</v>
      </c>
      <c r="F5" s="67">
        <v>190</v>
      </c>
      <c r="G5" s="87">
        <f>SUM(E5:F5)+2*D5</f>
        <v>385</v>
      </c>
    </row>
    <row r="6" spans="1:12" ht="13.5" thickBot="1">
      <c r="A6" s="59"/>
      <c r="B6" s="68">
        <v>18</v>
      </c>
      <c r="C6" s="96" t="s">
        <v>61</v>
      </c>
      <c r="D6" s="118">
        <v>2</v>
      </c>
      <c r="E6" s="69">
        <v>205</v>
      </c>
      <c r="F6" s="70">
        <v>156</v>
      </c>
      <c r="G6" s="88">
        <f>SUM(E6:F6)+2*D6</f>
        <v>365</v>
      </c>
      <c r="I6" s="95" t="s">
        <v>40</v>
      </c>
      <c r="K6" s="127" t="s">
        <v>50</v>
      </c>
      <c r="L6">
        <v>408</v>
      </c>
    </row>
    <row r="7" spans="3:11" ht="8.25" customHeight="1" thickBot="1">
      <c r="C7" s="75"/>
      <c r="D7" s="52"/>
      <c r="J7" s="71"/>
      <c r="K7" s="71"/>
    </row>
    <row r="8" spans="2:12" ht="12.75" thickBot="1">
      <c r="B8" s="53" t="s">
        <v>27</v>
      </c>
      <c r="C8" s="92"/>
      <c r="D8" s="55"/>
      <c r="E8" s="55"/>
      <c r="F8" s="56"/>
      <c r="G8" s="57"/>
      <c r="J8" s="71"/>
      <c r="K8" s="128" t="s">
        <v>61</v>
      </c>
      <c r="L8">
        <v>365</v>
      </c>
    </row>
    <row r="9" spans="1:11" ht="12.75" thickBot="1">
      <c r="A9" s="59"/>
      <c r="B9" s="60"/>
      <c r="C9" s="72"/>
      <c r="D9" s="62"/>
      <c r="E9" s="62"/>
      <c r="F9" s="63"/>
      <c r="G9" s="64"/>
      <c r="J9" s="71"/>
      <c r="K9" s="71"/>
    </row>
    <row r="10" spans="1:12" ht="13.5" thickBot="1">
      <c r="A10" s="59"/>
      <c r="B10" s="65">
        <v>2</v>
      </c>
      <c r="C10" s="95" t="s">
        <v>56</v>
      </c>
      <c r="D10" s="119">
        <v>17</v>
      </c>
      <c r="E10" s="73">
        <v>182</v>
      </c>
      <c r="F10" s="74">
        <v>193</v>
      </c>
      <c r="G10" s="89">
        <f>SUM(E10:F10)+2*D10</f>
        <v>409</v>
      </c>
      <c r="K10" s="128" t="s">
        <v>42</v>
      </c>
      <c r="L10">
        <v>364</v>
      </c>
    </row>
    <row r="11" spans="1:9" ht="13.5" thickBot="1">
      <c r="A11" s="59"/>
      <c r="B11" s="68">
        <v>17</v>
      </c>
      <c r="C11" s="96" t="s">
        <v>58</v>
      </c>
      <c r="D11" s="118">
        <v>0</v>
      </c>
      <c r="E11" s="69">
        <v>132</v>
      </c>
      <c r="F11" s="70">
        <v>159</v>
      </c>
      <c r="G11" s="88">
        <f>SUM(E11:F11)+2*D11</f>
        <v>291</v>
      </c>
      <c r="I11" s="95" t="s">
        <v>56</v>
      </c>
    </row>
    <row r="12" spans="3:4" ht="7.5" customHeight="1" thickBot="1">
      <c r="C12" s="75"/>
      <c r="D12" s="52"/>
    </row>
    <row r="13" spans="2:7" ht="12.75" thickBot="1">
      <c r="B13" s="53" t="s">
        <v>27</v>
      </c>
      <c r="C13" s="76"/>
      <c r="D13" s="55"/>
      <c r="E13" s="55"/>
      <c r="F13" s="56"/>
      <c r="G13" s="57"/>
    </row>
    <row r="14" spans="1:7" ht="12.75" thickBot="1">
      <c r="A14" s="59"/>
      <c r="B14" s="60"/>
      <c r="C14" s="72"/>
      <c r="D14" s="62"/>
      <c r="E14" s="62"/>
      <c r="F14" s="63"/>
      <c r="G14" s="64"/>
    </row>
    <row r="15" spans="1:7" ht="13.5" thickBot="1">
      <c r="A15" s="59"/>
      <c r="B15" s="65">
        <v>3</v>
      </c>
      <c r="C15" s="95" t="s">
        <v>57</v>
      </c>
      <c r="D15" s="117">
        <v>14</v>
      </c>
      <c r="E15" s="73">
        <v>199</v>
      </c>
      <c r="F15" s="74">
        <v>192</v>
      </c>
      <c r="G15" s="89">
        <f>SUM(E15:F15)+2*D15</f>
        <v>419</v>
      </c>
    </row>
    <row r="16" spans="1:9" ht="13.5" thickBot="1">
      <c r="A16" s="59"/>
      <c r="B16" s="68">
        <v>16</v>
      </c>
      <c r="C16" s="96" t="s">
        <v>24</v>
      </c>
      <c r="D16" s="118">
        <v>14</v>
      </c>
      <c r="E16" s="69">
        <v>162</v>
      </c>
      <c r="F16" s="70">
        <v>155</v>
      </c>
      <c r="G16" s="88">
        <f>SUM(E16:F16)+2*D16</f>
        <v>345</v>
      </c>
      <c r="I16" s="95" t="s">
        <v>57</v>
      </c>
    </row>
    <row r="17" spans="3:4" ht="9" customHeight="1" thickBot="1">
      <c r="C17" s="75"/>
      <c r="D17" s="52"/>
    </row>
    <row r="18" spans="2:7" ht="12.75" thickBot="1">
      <c r="B18" s="53" t="s">
        <v>27</v>
      </c>
      <c r="C18" s="76"/>
      <c r="D18" s="120"/>
      <c r="E18" s="77"/>
      <c r="F18" s="77"/>
      <c r="G18" s="78"/>
    </row>
    <row r="19" spans="2:7" ht="12.75" thickBot="1">
      <c r="B19" s="79"/>
      <c r="C19" s="76"/>
      <c r="D19" s="56"/>
      <c r="E19" s="56"/>
      <c r="F19" s="56"/>
      <c r="G19" s="57"/>
    </row>
    <row r="20" spans="1:7" ht="13.5" thickBot="1">
      <c r="A20" s="59"/>
      <c r="B20" s="65">
        <v>4</v>
      </c>
      <c r="C20" s="97" t="s">
        <v>45</v>
      </c>
      <c r="D20" s="119">
        <v>13</v>
      </c>
      <c r="E20" s="73">
        <v>182</v>
      </c>
      <c r="F20" s="80">
        <v>201</v>
      </c>
      <c r="G20" s="89">
        <f>SUM(E20:F20)+2*D20</f>
        <v>409</v>
      </c>
    </row>
    <row r="21" spans="1:9" ht="13.5" thickBot="1">
      <c r="A21" s="59"/>
      <c r="B21" s="68">
        <v>15</v>
      </c>
      <c r="C21" s="96" t="s">
        <v>50</v>
      </c>
      <c r="D21" s="118">
        <v>9</v>
      </c>
      <c r="E21" s="69">
        <v>176</v>
      </c>
      <c r="F21" s="81">
        <v>214</v>
      </c>
      <c r="G21" s="88">
        <f>SUM(E21:F21)+2*D21</f>
        <v>408</v>
      </c>
      <c r="I21" s="97" t="s">
        <v>45</v>
      </c>
    </row>
    <row r="22" spans="3:4" ht="9" customHeight="1" thickBot="1">
      <c r="C22" s="75"/>
      <c r="D22" s="52"/>
    </row>
    <row r="23" spans="2:7" ht="12.75" thickBot="1">
      <c r="B23" s="53" t="s">
        <v>27</v>
      </c>
      <c r="C23" s="82"/>
      <c r="D23" s="120"/>
      <c r="E23" s="77"/>
      <c r="F23" s="77"/>
      <c r="G23" s="78"/>
    </row>
    <row r="24" spans="2:7" ht="12.75" thickBot="1">
      <c r="B24" s="79"/>
      <c r="C24" s="76"/>
      <c r="D24" s="56"/>
      <c r="E24" s="56"/>
      <c r="F24" s="56"/>
      <c r="G24" s="57"/>
    </row>
    <row r="25" spans="1:7" ht="13.5" thickBot="1">
      <c r="A25" s="59"/>
      <c r="B25" s="83">
        <v>5</v>
      </c>
      <c r="C25" s="95" t="s">
        <v>60</v>
      </c>
      <c r="D25" s="117">
        <v>17</v>
      </c>
      <c r="E25" s="73">
        <v>184</v>
      </c>
      <c r="F25" s="73">
        <v>179</v>
      </c>
      <c r="G25" s="89">
        <f>SUM(E25:F25)+2*D25</f>
        <v>397</v>
      </c>
    </row>
    <row r="26" spans="1:9" ht="13.5" thickBot="1">
      <c r="A26" s="59"/>
      <c r="B26" s="84">
        <v>14</v>
      </c>
      <c r="C26" s="96" t="s">
        <v>54</v>
      </c>
      <c r="D26" s="118">
        <v>10</v>
      </c>
      <c r="E26" s="69">
        <v>137</v>
      </c>
      <c r="F26" s="69">
        <v>155</v>
      </c>
      <c r="G26" s="88">
        <f>SUM(E26:F26)+2*D26</f>
        <v>312</v>
      </c>
      <c r="I26" s="95" t="s">
        <v>60</v>
      </c>
    </row>
    <row r="27" spans="3:4" ht="8.25" customHeight="1" thickBot="1">
      <c r="C27" s="75"/>
      <c r="D27" s="52"/>
    </row>
    <row r="28" spans="2:7" ht="12.75" thickBot="1">
      <c r="B28" s="53" t="s">
        <v>27</v>
      </c>
      <c r="C28" s="82"/>
      <c r="D28" s="120"/>
      <c r="E28" s="77"/>
      <c r="F28" s="77"/>
      <c r="G28" s="78"/>
    </row>
    <row r="29" spans="2:7" ht="12.75" thickBot="1">
      <c r="B29" s="79"/>
      <c r="C29" s="76"/>
      <c r="D29" s="56"/>
      <c r="E29" s="56"/>
      <c r="F29" s="56"/>
      <c r="G29" s="57"/>
    </row>
    <row r="30" spans="1:7" ht="13.5" thickBot="1">
      <c r="A30" s="59"/>
      <c r="B30" s="85">
        <v>6</v>
      </c>
      <c r="C30" s="125" t="s">
        <v>48</v>
      </c>
      <c r="D30" s="117">
        <v>11</v>
      </c>
      <c r="E30" s="73">
        <v>221</v>
      </c>
      <c r="F30" s="73">
        <v>192</v>
      </c>
      <c r="G30" s="89">
        <f>SUM(E30:F30)+2*D30</f>
        <v>435</v>
      </c>
    </row>
    <row r="31" spans="1:9" ht="13.5" thickBot="1">
      <c r="A31" s="59"/>
      <c r="B31" s="86">
        <v>13</v>
      </c>
      <c r="C31" s="96" t="s">
        <v>46</v>
      </c>
      <c r="D31" s="121">
        <v>14</v>
      </c>
      <c r="E31" s="69">
        <v>157</v>
      </c>
      <c r="F31" s="69">
        <v>161</v>
      </c>
      <c r="G31" s="88">
        <f>SUM(E31:F31)+2*D31</f>
        <v>346</v>
      </c>
      <c r="I31" s="125" t="s">
        <v>48</v>
      </c>
    </row>
    <row r="32" spans="3:4" ht="9" customHeight="1" thickBot="1">
      <c r="C32" s="75"/>
      <c r="D32" s="52"/>
    </row>
    <row r="33" spans="2:7" ht="12.75" thickBot="1">
      <c r="B33" s="53" t="s">
        <v>27</v>
      </c>
      <c r="C33" s="82"/>
      <c r="D33" s="120"/>
      <c r="E33" s="77"/>
      <c r="F33" s="77"/>
      <c r="G33" s="78"/>
    </row>
    <row r="34" spans="2:7" ht="12.75" thickBot="1">
      <c r="B34" s="79"/>
      <c r="C34" s="76"/>
      <c r="D34" s="56"/>
      <c r="E34" s="56"/>
      <c r="F34" s="56"/>
      <c r="G34" s="57"/>
    </row>
    <row r="35" spans="1:7" ht="13.5" thickBot="1">
      <c r="A35" s="59"/>
      <c r="B35" s="65">
        <v>7</v>
      </c>
      <c r="C35" s="90" t="s">
        <v>43</v>
      </c>
      <c r="D35" s="117">
        <v>0</v>
      </c>
      <c r="E35" s="73">
        <v>198</v>
      </c>
      <c r="F35" s="73">
        <v>212</v>
      </c>
      <c r="G35" s="89">
        <f>SUM(E35:F35)+2*D35</f>
        <v>410</v>
      </c>
    </row>
    <row r="36" spans="1:9" ht="13.5" thickBot="1">
      <c r="A36" s="59"/>
      <c r="B36" s="68">
        <v>12</v>
      </c>
      <c r="C36" s="91" t="s">
        <v>42</v>
      </c>
      <c r="D36" s="118">
        <v>20</v>
      </c>
      <c r="E36" s="69">
        <v>136</v>
      </c>
      <c r="F36" s="69">
        <v>188</v>
      </c>
      <c r="G36" s="88">
        <f>SUM(E36:F36)+2*D36</f>
        <v>364</v>
      </c>
      <c r="I36" s="90" t="s">
        <v>43</v>
      </c>
    </row>
    <row r="37" spans="3:4" ht="7.5" customHeight="1" thickBot="1">
      <c r="C37" s="75"/>
      <c r="D37" s="52"/>
    </row>
    <row r="38" spans="2:7" ht="12.75" thickBot="1">
      <c r="B38" s="53" t="s">
        <v>27</v>
      </c>
      <c r="C38" s="82"/>
      <c r="D38" s="120"/>
      <c r="E38" s="77"/>
      <c r="F38" s="77"/>
      <c r="G38" s="78"/>
    </row>
    <row r="39" spans="2:7" ht="12.75" thickBot="1">
      <c r="B39" s="79"/>
      <c r="C39" s="76"/>
      <c r="D39" s="56"/>
      <c r="E39" s="56"/>
      <c r="F39" s="56"/>
      <c r="G39" s="57"/>
    </row>
    <row r="40" spans="1:7" ht="12.75">
      <c r="A40" s="59"/>
      <c r="B40" s="65">
        <v>8</v>
      </c>
      <c r="C40" s="90" t="s">
        <v>49</v>
      </c>
      <c r="D40" s="117">
        <v>19</v>
      </c>
      <c r="E40" s="73">
        <v>155</v>
      </c>
      <c r="F40" s="73">
        <v>151</v>
      </c>
      <c r="G40" s="89">
        <f>SUM(E40:F40)+2*D40</f>
        <v>344</v>
      </c>
    </row>
    <row r="41" spans="1:9" ht="13.5" thickBot="1">
      <c r="A41" s="59"/>
      <c r="B41" s="68">
        <v>11</v>
      </c>
      <c r="C41" s="91" t="s">
        <v>55</v>
      </c>
      <c r="D41" s="118">
        <v>4</v>
      </c>
      <c r="E41" s="69">
        <v>202</v>
      </c>
      <c r="F41" s="69">
        <v>189</v>
      </c>
      <c r="G41" s="88">
        <f>SUM(E41:F41)+2*D41</f>
        <v>399</v>
      </c>
      <c r="I41" s="91" t="s">
        <v>55</v>
      </c>
    </row>
    <row r="42" ht="9" customHeight="1" thickBot="1"/>
    <row r="43" spans="2:9" ht="12.75" hidden="1" thickBot="1">
      <c r="B43" s="111"/>
      <c r="C43" s="111"/>
      <c r="D43" s="111"/>
      <c r="E43" s="111"/>
      <c r="F43" s="111"/>
      <c r="G43" s="111"/>
      <c r="H43" s="114"/>
      <c r="I43" s="111"/>
    </row>
    <row r="44" spans="2:7" ht="12.75" thickBot="1">
      <c r="B44" s="141" t="s">
        <v>27</v>
      </c>
      <c r="C44" s="142"/>
      <c r="D44" s="143"/>
      <c r="E44" s="144"/>
      <c r="F44" s="144"/>
      <c r="G44" s="145"/>
    </row>
    <row r="45" spans="2:7" ht="12.75" thickBot="1">
      <c r="B45" s="146"/>
      <c r="C45" s="76"/>
      <c r="D45" s="56"/>
      <c r="E45" s="56"/>
      <c r="F45" s="56"/>
      <c r="G45" s="147"/>
    </row>
    <row r="46" spans="2:7" ht="13.5" customHeight="1" thickBot="1">
      <c r="B46" s="148">
        <v>9</v>
      </c>
      <c r="C46" s="90" t="s">
        <v>38</v>
      </c>
      <c r="D46" s="117">
        <v>5</v>
      </c>
      <c r="E46" s="73">
        <v>194</v>
      </c>
      <c r="F46" s="73">
        <v>157</v>
      </c>
      <c r="G46" s="149">
        <f>SUM(E46:F46)+2*D46</f>
        <v>361</v>
      </c>
    </row>
    <row r="47" spans="2:9" ht="13.5" thickBot="1">
      <c r="B47" s="150">
        <v>10</v>
      </c>
      <c r="C47" s="151" t="s">
        <v>36</v>
      </c>
      <c r="D47" s="152">
        <v>25</v>
      </c>
      <c r="E47" s="153">
        <v>150</v>
      </c>
      <c r="F47" s="153">
        <v>155</v>
      </c>
      <c r="G47" s="154">
        <f>SUM(E47:F47)+2*D47</f>
        <v>355</v>
      </c>
      <c r="I47" s="90" t="s">
        <v>38</v>
      </c>
    </row>
    <row r="48" spans="2:9" ht="12">
      <c r="B48" s="111"/>
      <c r="C48" s="111"/>
      <c r="D48" s="111"/>
      <c r="E48" s="111"/>
      <c r="F48" s="111"/>
      <c r="G48" s="111"/>
      <c r="H48" s="114"/>
      <c r="I48" s="111"/>
    </row>
    <row r="49" spans="2:9" ht="12" hidden="1">
      <c r="B49" s="112"/>
      <c r="C49" s="111"/>
      <c r="D49" s="111"/>
      <c r="E49" s="111"/>
      <c r="F49" s="111"/>
      <c r="G49" s="111"/>
      <c r="H49" s="114"/>
      <c r="I49" s="111"/>
    </row>
    <row r="50" spans="1:9" ht="12">
      <c r="A50" s="111"/>
      <c r="B50" s="112"/>
      <c r="C50" s="111"/>
      <c r="D50" s="114"/>
      <c r="E50" s="111"/>
      <c r="F50" s="111"/>
      <c r="G50" s="111"/>
      <c r="H50" s="114"/>
      <c r="I50" s="111"/>
    </row>
    <row r="51" spans="1:9" ht="12">
      <c r="A51" s="111"/>
      <c r="B51" s="115"/>
      <c r="C51" s="112"/>
      <c r="D51" s="112"/>
      <c r="E51" s="112"/>
      <c r="F51" s="112"/>
      <c r="G51" s="115"/>
      <c r="H51" s="114"/>
      <c r="I51" s="111"/>
    </row>
    <row r="52" spans="1:9" ht="12.75">
      <c r="A52" s="111"/>
      <c r="B52" s="116"/>
      <c r="C52" s="113"/>
      <c r="D52" s="114"/>
      <c r="E52" s="115"/>
      <c r="F52" s="115"/>
      <c r="G52" s="116"/>
      <c r="H52" s="114"/>
      <c r="I52" s="111"/>
    </row>
    <row r="53" spans="1:9" ht="12.75">
      <c r="A53" s="111"/>
      <c r="B53" s="116"/>
      <c r="C53" s="113"/>
      <c r="D53" s="114"/>
      <c r="E53" s="115"/>
      <c r="F53" s="115"/>
      <c r="G53" s="116"/>
      <c r="H53" s="114"/>
      <c r="I53" s="113"/>
    </row>
    <row r="54" spans="2:9" ht="12">
      <c r="B54" s="111"/>
      <c r="C54" s="111"/>
      <c r="D54" s="111"/>
      <c r="E54" s="111"/>
      <c r="F54" s="111"/>
      <c r="G54" s="111"/>
      <c r="H54" s="114"/>
      <c r="I54" s="111"/>
    </row>
    <row r="55" spans="2:9" ht="12">
      <c r="B55" s="112"/>
      <c r="C55" s="111"/>
      <c r="D55" s="114"/>
      <c r="E55" s="111"/>
      <c r="F55" s="111"/>
      <c r="G55" s="111"/>
      <c r="H55" s="114"/>
      <c r="I55" s="111"/>
    </row>
    <row r="56" spans="2:9" ht="12">
      <c r="B56" s="115"/>
      <c r="C56" s="112"/>
      <c r="D56" s="112"/>
      <c r="E56" s="112"/>
      <c r="F56" s="112"/>
      <c r="G56" s="115"/>
      <c r="H56" s="114"/>
      <c r="I56" s="111"/>
    </row>
    <row r="57" spans="2:9" ht="12.75">
      <c r="B57" s="116"/>
      <c r="C57" s="113"/>
      <c r="D57" s="114"/>
      <c r="E57" s="115"/>
      <c r="F57" s="115"/>
      <c r="G57" s="116"/>
      <c r="H57" s="114"/>
      <c r="I57" s="111"/>
    </row>
    <row r="58" spans="2:9" ht="12.75">
      <c r="B58" s="116"/>
      <c r="C58" s="113"/>
      <c r="D58" s="114"/>
      <c r="E58" s="115"/>
      <c r="F58" s="115"/>
      <c r="G58" s="116"/>
      <c r="H58" s="114"/>
      <c r="I58" s="113"/>
    </row>
    <row r="59" spans="2:8" ht="12.75">
      <c r="B59" s="116"/>
      <c r="C59" s="113"/>
      <c r="D59" s="114"/>
      <c r="E59" s="115"/>
      <c r="F59" s="115"/>
      <c r="G59" s="116"/>
      <c r="H59" s="114"/>
    </row>
    <row r="60" spans="2:8" ht="12">
      <c r="B60" s="111"/>
      <c r="C60" s="111"/>
      <c r="D60" s="111"/>
      <c r="E60" s="111"/>
      <c r="F60" s="111"/>
      <c r="G60" s="111"/>
      <c r="H60" s="114"/>
    </row>
    <row r="61" spans="2:8" ht="12">
      <c r="B61" s="111"/>
      <c r="C61" s="111"/>
      <c r="D61" s="111"/>
      <c r="E61" s="111"/>
      <c r="F61" s="111"/>
      <c r="G61" s="111"/>
      <c r="H61" s="114"/>
    </row>
    <row r="62" spans="2:8" ht="12">
      <c r="B62" s="112"/>
      <c r="C62" s="111"/>
      <c r="D62" s="114"/>
      <c r="E62" s="111"/>
      <c r="F62" s="111"/>
      <c r="G62" s="111"/>
      <c r="H62" s="114"/>
    </row>
    <row r="63" spans="2:8" ht="12">
      <c r="B63" s="115"/>
      <c r="C63" s="112"/>
      <c r="D63" s="112"/>
      <c r="E63" s="112"/>
      <c r="F63" s="112"/>
      <c r="G63" s="115"/>
      <c r="H63" s="114"/>
    </row>
    <row r="64" spans="2:8" ht="12.75">
      <c r="B64" s="116"/>
      <c r="C64" s="113"/>
      <c r="D64" s="114"/>
      <c r="E64" s="115"/>
      <c r="F64" s="115"/>
      <c r="G64" s="116"/>
      <c r="H64" s="114"/>
    </row>
    <row r="65" spans="2:8" ht="12.75">
      <c r="B65" s="116"/>
      <c r="C65" s="113"/>
      <c r="D65" s="114"/>
      <c r="E65" s="115"/>
      <c r="F65" s="115"/>
      <c r="G65" s="116"/>
      <c r="H65" s="11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Milan Soušek</cp:lastModifiedBy>
  <cp:lastPrinted>2011-02-02T09:20:03Z</cp:lastPrinted>
  <dcterms:created xsi:type="dcterms:W3CDTF">2001-07-28T22:57:59Z</dcterms:created>
  <dcterms:modified xsi:type="dcterms:W3CDTF">2017-04-17T23:27:26Z</dcterms:modified>
  <cp:category/>
  <cp:version/>
  <cp:contentType/>
  <cp:contentStatus/>
</cp:coreProperties>
</file>