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5" windowWidth="8655" windowHeight="7935" activeTab="0"/>
  </bookViews>
  <sheets>
    <sheet name="BZSO 2016" sheetId="1" r:id="rId1"/>
    <sheet name="KO " sheetId="2" r:id="rId2"/>
  </sheets>
  <externalReferences>
    <externalReference r:id="rId5"/>
    <externalReference r:id="rId6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<sst xmlns="http://schemas.openxmlformats.org/spreadsheetml/2006/main" count="98" uniqueCount="60">
  <si>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</si>
  <si>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</si>
  <si>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</si>
  <si>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</si>
  <si>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</si>
  <si>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</si>
  <si>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</si>
  <si>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</si>
  <si>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</si>
  <si>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</si>
  <si>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</si>
  <si>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</si>
  <si>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</si>
  <si>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</si>
  <si>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</si>
  <si>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</si>
  <si>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</si>
  <si>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</si>
  <si>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</si>
  <si>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</si>
  <si>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</si>
  <si>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</si>
  <si>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</si>
  <si>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</si>
  <si>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Hanušová Dana</t>
  </si>
  <si>
    <t>Bešík Josef</t>
  </si>
  <si>
    <t>Brokeš František st.</t>
  </si>
  <si>
    <t>Brokešová Anna</t>
  </si>
  <si>
    <t>Jindřišek Milan</t>
  </si>
  <si>
    <t>Rathouský Tomáš</t>
  </si>
  <si>
    <t>Vojíř Jiří</t>
  </si>
  <si>
    <t>Prokopová Dagmar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</si>
  <si>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</si>
  <si>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</si>
  <si>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</si>
  <si>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</si>
  <si>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</si>
  <si>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</si>
  <si>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</si>
  <si>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</si>
  <si>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</si>
  <si>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</si>
  <si>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§</t>
  </si>
  <si>
    <t>Dohnálek Stanislav</t>
  </si>
  <si>
    <t>Brašnová Alena</t>
  </si>
  <si>
    <t>Dušková Blanka</t>
  </si>
  <si>
    <t>Horáková Marie</t>
  </si>
  <si>
    <t>Bora František</t>
  </si>
  <si>
    <t>Vrážel Jiří</t>
  </si>
  <si>
    <t>Pitaš Vladimír</t>
  </si>
  <si>
    <t>Zapletalová Jiřina</t>
  </si>
  <si>
    <t>Krejchová Věra</t>
  </si>
  <si>
    <t>Koukal Drahomír</t>
  </si>
  <si>
    <t>Velek Stanislav</t>
  </si>
  <si>
    <t>Krejčová Danuše</t>
  </si>
  <si>
    <t>Osička Antonín</t>
  </si>
  <si>
    <t>Kučírek František</t>
  </si>
  <si>
    <t>Klečka Jiří</t>
  </si>
  <si>
    <t>Lukeš Vladimír</t>
  </si>
  <si>
    <t>Polívka Dalibor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</si>
</sst>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</numFmts>
  <fonts count="5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5" fillId="0" borderId="25" xfId="36" applyFont="1" applyBorder="1" applyAlignment="1" applyProtection="1">
      <alignment/>
      <protection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0" borderId="25" xfId="36" applyFont="1" applyFill="1" applyBorder="1" applyAlignment="1" applyProtection="1">
      <alignment/>
      <protection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0" borderId="10" xfId="36" applyFont="1" applyFill="1" applyBorder="1" applyAlignment="1" applyProtection="1">
      <alignment/>
      <protection/>
    </xf>
    <xf numFmtId="0" fontId="5" fillId="0" borderId="10" xfId="36" applyFont="1" applyBorder="1" applyAlignment="1" applyProtection="1">
      <alignment/>
      <protection/>
    </xf>
    <xf numFmtId="0" fontId="5" fillId="39" borderId="18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178" fontId="5" fillId="38" borderId="13" xfId="0" applyNumberFormat="1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0" borderId="13" xfId="36" applyFont="1" applyBorder="1" applyAlignment="1" applyProtection="1">
      <alignment/>
      <protection/>
    </xf>
    <xf numFmtId="0" fontId="5" fillId="39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5" fillId="0" borderId="30" xfId="36" applyFont="1" applyBorder="1" applyAlignment="1" applyProtection="1">
      <alignment/>
      <protection/>
    </xf>
    <xf numFmtId="0" fontId="4" fillId="16" borderId="31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6" borderId="34" xfId="0" applyFont="1" applyFill="1" applyBorder="1" applyAlignment="1">
      <alignment horizontal="center"/>
    </xf>
    <xf numFmtId="0" fontId="4" fillId="16" borderId="3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6" xfId="47" applyFont="1" applyBorder="1" applyAlignment="1">
      <alignment horizontal="center"/>
      <protection/>
    </xf>
    <xf numFmtId="0" fontId="0" fillId="0" borderId="37" xfId="47" applyBorder="1" applyAlignment="1">
      <alignment horizontal="center"/>
      <protection/>
    </xf>
    <xf numFmtId="0" fontId="0" fillId="0" borderId="38" xfId="47" applyFont="1" applyBorder="1" applyAlignment="1">
      <alignment horizontal="center"/>
      <protection/>
    </xf>
    <xf numFmtId="0" fontId="0" fillId="0" borderId="39" xfId="47" applyFont="1" applyBorder="1" applyAlignment="1">
      <alignment horizontal="center"/>
      <protection/>
    </xf>
    <xf numFmtId="0" fontId="0" fillId="0" borderId="40" xfId="47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42" xfId="47" applyBorder="1" applyAlignment="1">
      <alignment horizontal="center"/>
      <protection/>
    </xf>
    <xf numFmtId="0" fontId="0" fillId="0" borderId="43" xfId="47" applyBorder="1" applyAlignment="1">
      <alignment horizontal="center"/>
      <protection/>
    </xf>
    <xf numFmtId="0" fontId="0" fillId="0" borderId="44" xfId="47" applyBorder="1" applyAlignment="1">
      <alignment horizontal="center"/>
      <protection/>
    </xf>
    <xf numFmtId="0" fontId="0" fillId="0" borderId="45" xfId="47" applyFont="1" applyBorder="1" applyAlignment="1">
      <alignment horizontal="center"/>
      <protection/>
    </xf>
    <xf numFmtId="0" fontId="0" fillId="0" borderId="46" xfId="47" applyBorder="1" applyAlignment="1">
      <alignment horizontal="center"/>
      <protection/>
    </xf>
    <xf numFmtId="0" fontId="16" fillId="40" borderId="47" xfId="47" applyFont="1" applyFill="1" applyBorder="1" applyAlignment="1">
      <alignment horizontal="center"/>
      <protection/>
    </xf>
    <xf numFmtId="0" fontId="0" fillId="0" borderId="48" xfId="0" applyBorder="1" applyAlignment="1">
      <alignment/>
    </xf>
    <xf numFmtId="0" fontId="0" fillId="40" borderId="49" xfId="47" applyFill="1" applyBorder="1" applyAlignment="1">
      <alignment horizontal="center"/>
      <protection/>
    </xf>
    <xf numFmtId="0" fontId="0" fillId="40" borderId="50" xfId="47" applyFill="1" applyBorder="1" applyAlignment="1">
      <alignment horizontal="center"/>
      <protection/>
    </xf>
    <xf numFmtId="0" fontId="16" fillId="40" borderId="51" xfId="47" applyFont="1" applyFill="1" applyBorder="1" applyAlignment="1">
      <alignment horizontal="center"/>
      <protection/>
    </xf>
    <xf numFmtId="0" fontId="0" fillId="0" borderId="52" xfId="0" applyBorder="1" applyAlignment="1">
      <alignment/>
    </xf>
    <xf numFmtId="0" fontId="0" fillId="0" borderId="52" xfId="47" applyBorder="1" applyAlignment="1">
      <alignment horizontal="center"/>
      <protection/>
    </xf>
    <xf numFmtId="0" fontId="0" fillId="0" borderId="53" xfId="47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43" xfId="47" applyFill="1" applyBorder="1" applyAlignment="1">
      <alignment horizontal="center"/>
      <protection/>
    </xf>
    <xf numFmtId="0" fontId="0" fillId="0" borderId="48" xfId="0" applyFill="1" applyBorder="1" applyAlignment="1">
      <alignment/>
    </xf>
    <xf numFmtId="0" fontId="0" fillId="40" borderId="48" xfId="47" applyFill="1" applyBorder="1" applyAlignment="1">
      <alignment horizontal="center"/>
      <protection/>
    </xf>
    <xf numFmtId="0" fontId="0" fillId="40" borderId="54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37" xfId="47" applyFont="1" applyFill="1" applyBorder="1" applyAlignment="1">
      <alignment horizontal="center"/>
      <protection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0" fillId="0" borderId="56" xfId="47" applyBorder="1" applyAlignment="1">
      <alignment horizontal="center"/>
      <protection/>
    </xf>
    <xf numFmtId="0" fontId="0" fillId="0" borderId="48" xfId="47" applyBorder="1" applyAlignment="1">
      <alignment horizontal="center"/>
      <protection/>
    </xf>
    <xf numFmtId="0" fontId="0" fillId="40" borderId="52" xfId="47" applyFill="1" applyBorder="1" applyAlignment="1">
      <alignment horizontal="center"/>
      <protection/>
    </xf>
    <xf numFmtId="0" fontId="0" fillId="0" borderId="57" xfId="0" applyFill="1" applyBorder="1" applyAlignment="1">
      <alignment/>
    </xf>
    <xf numFmtId="0" fontId="16" fillId="40" borderId="58" xfId="47" applyFont="1" applyFill="1" applyBorder="1" applyAlignment="1">
      <alignment horizontal="center"/>
      <protection/>
    </xf>
    <xf numFmtId="0" fontId="15" fillId="0" borderId="53" xfId="0" applyFont="1" applyBorder="1" applyAlignment="1">
      <alignment horizontal="center"/>
    </xf>
    <xf numFmtId="0" fontId="16" fillId="40" borderId="59" xfId="47" applyFont="1" applyFill="1" applyBorder="1" applyAlignment="1">
      <alignment horizontal="center"/>
      <protection/>
    </xf>
    <xf numFmtId="0" fontId="16" fillId="40" borderId="60" xfId="47" applyFont="1" applyFill="1" applyBorder="1" applyAlignment="1">
      <alignment horizontal="center"/>
      <protection/>
    </xf>
    <xf numFmtId="0" fontId="0" fillId="0" borderId="52" xfId="0" applyFill="1" applyBorder="1" applyAlignment="1">
      <alignment/>
    </xf>
    <xf numFmtId="0" fontId="16" fillId="41" borderId="61" xfId="47" applyFont="1" applyFill="1" applyBorder="1" applyAlignment="1">
      <alignment horizontal="center"/>
      <protection/>
    </xf>
    <xf numFmtId="0" fontId="16" fillId="41" borderId="62" xfId="47" applyFont="1" applyFill="1" applyBorder="1" applyAlignment="1">
      <alignment horizontal="center"/>
      <protection/>
    </xf>
    <xf numFmtId="0" fontId="16" fillId="41" borderId="63" xfId="47" applyFont="1" applyFill="1" applyBorder="1" applyAlignment="1">
      <alignment horizontal="center"/>
      <protection/>
    </xf>
    <xf numFmtId="0" fontId="0" fillId="42" borderId="0" xfId="0" applyFont="1" applyFill="1" applyAlignment="1">
      <alignment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37" xfId="47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0" fillId="43" borderId="0" xfId="0" applyFill="1" applyAlignment="1">
      <alignment/>
    </xf>
    <xf numFmtId="0" fontId="0" fillId="4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0" fontId="5" fillId="0" borderId="67" xfId="36" applyFont="1" applyBorder="1" applyAlignment="1" applyProtection="1">
      <alignment/>
      <protection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59" xfId="0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0" fontId="5" fillId="0" borderId="30" xfId="36" applyFont="1" applyFill="1" applyBorder="1" applyAlignment="1" applyProtection="1">
      <alignment/>
      <protection/>
    </xf>
    <xf numFmtId="0" fontId="5" fillId="0" borderId="68" xfId="36" applyFont="1" applyFill="1" applyBorder="1" applyAlignment="1" applyProtection="1">
      <alignment/>
      <protection/>
    </xf>
    <xf numFmtId="0" fontId="13" fillId="39" borderId="24" xfId="0" applyFont="1" applyFill="1" applyBorder="1" applyAlignment="1">
      <alignment horizontal="center"/>
    </xf>
    <xf numFmtId="0" fontId="5" fillId="0" borderId="13" xfId="36" applyFont="1" applyFill="1" applyBorder="1" applyAlignment="1" applyProtection="1">
      <alignment/>
      <protection/>
    </xf>
    <xf numFmtId="0" fontId="6" fillId="33" borderId="69" xfId="0" applyFont="1" applyFill="1" applyBorder="1" applyAlignment="1">
      <alignment horizontal="center"/>
    </xf>
    <xf numFmtId="0" fontId="5" fillId="13" borderId="70" xfId="0" applyFont="1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8" fontId="5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72" xfId="0" applyNumberFormat="1" applyFont="1" applyFill="1" applyBorder="1" applyAlignment="1">
      <alignment horizontal="center"/>
    </xf>
    <xf numFmtId="1" fontId="3" fillId="0" borderId="72" xfId="0" applyNumberFormat="1" applyFont="1" applyBorder="1" applyAlignment="1" applyProtection="1">
      <alignment horizontal="center"/>
      <protection locked="0"/>
    </xf>
    <xf numFmtId="0" fontId="9" fillId="0" borderId="73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74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7622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20" zoomScaleNormal="120" zoomScalePageLayoutView="0" workbookViewId="0" topLeftCell="A2">
      <selection activeCell="R22" sqref="R22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4.00390625" style="0" hidden="1" customWidth="1"/>
    <col min="4" max="4" width="4.375" style="0" hidden="1" customWidth="1"/>
    <col min="5" max="5" width="4.375" style="0" customWidth="1"/>
    <col min="6" max="11" width="5.25390625" style="0" customWidth="1"/>
    <col min="12" max="12" width="6.625" style="0" hidden="1" customWidth="1"/>
    <col min="13" max="13" width="6.875" style="0" customWidth="1"/>
    <col min="14" max="14" width="8.875" style="0" customWidth="1"/>
    <col min="15" max="16" width="5.25390625" style="0" customWidth="1"/>
    <col min="17" max="17" width="5.75390625" style="0" customWidth="1"/>
    <col min="18" max="18" width="7.75390625" style="0" customWidth="1"/>
  </cols>
  <sheetData>
    <row r="1" spans="1:18" ht="69.75" customHeight="1" thickBot="1">
      <c r="A1" s="149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8.75" customHeight="1" thickBot="1">
      <c r="A2" s="29"/>
      <c r="B2" s="30"/>
      <c r="C2" s="30"/>
      <c r="D2" s="30"/>
      <c r="E2" s="30"/>
      <c r="F2" s="150" t="s">
        <v>12</v>
      </c>
      <c r="G2" s="151"/>
      <c r="H2" s="151"/>
      <c r="I2" s="151"/>
      <c r="J2" s="151"/>
      <c r="K2" s="152"/>
      <c r="L2" s="28"/>
      <c r="M2" s="30"/>
      <c r="N2" s="30"/>
      <c r="O2" s="28"/>
      <c r="P2" s="150" t="s">
        <v>16</v>
      </c>
      <c r="Q2" s="151"/>
      <c r="R2" s="152"/>
    </row>
    <row r="3" spans="1:18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</row>
    <row r="4" spans="1:18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</row>
    <row r="5" spans="1:18" ht="6.7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2.75">
      <c r="A6" s="69">
        <f>A4+1</f>
        <v>1</v>
      </c>
      <c r="B6" s="133" t="s">
        <v>24</v>
      </c>
      <c r="C6" s="134"/>
      <c r="D6" s="36"/>
      <c r="E6" s="36">
        <v>8</v>
      </c>
      <c r="F6" s="37">
        <v>178</v>
      </c>
      <c r="G6" s="38">
        <v>173</v>
      </c>
      <c r="H6" s="38">
        <v>180</v>
      </c>
      <c r="I6" s="38">
        <v>170</v>
      </c>
      <c r="J6" s="38">
        <v>182</v>
      </c>
      <c r="K6" s="38">
        <v>190</v>
      </c>
      <c r="L6" s="43">
        <v>0</v>
      </c>
      <c r="M6" s="44">
        <f aca="true" t="shared" si="0" ref="M6:M30">SUM(F6:K6)+(6*E6)</f>
        <v>1121</v>
      </c>
      <c r="N6" s="45">
        <f aca="true" t="shared" si="1" ref="N6:N41">M6/6</f>
        <v>186.83333333333334</v>
      </c>
      <c r="O6" s="42">
        <f aca="true" t="shared" si="2" ref="O6:O17">E6</f>
        <v>8</v>
      </c>
      <c r="P6" s="141">
        <v>225</v>
      </c>
      <c r="Q6" s="141">
        <v>194</v>
      </c>
      <c r="R6" s="66">
        <f aca="true" t="shared" si="3" ref="R6:R17">SUM(P6:Q6)+(2*O6)</f>
        <v>435</v>
      </c>
    </row>
    <row r="7" spans="1:18" ht="12.75">
      <c r="A7" s="70">
        <f aca="true" t="shared" si="4" ref="A7:A23">A6+1</f>
        <v>2</v>
      </c>
      <c r="B7" s="51" t="s">
        <v>26</v>
      </c>
      <c r="C7" s="47"/>
      <c r="D7" s="2"/>
      <c r="E7" s="2">
        <v>10</v>
      </c>
      <c r="F7" s="5">
        <v>201</v>
      </c>
      <c r="G7" s="5">
        <v>153</v>
      </c>
      <c r="H7" s="5">
        <v>187</v>
      </c>
      <c r="I7" s="5">
        <v>168</v>
      </c>
      <c r="J7" s="5">
        <v>171</v>
      </c>
      <c r="K7" s="5">
        <v>171</v>
      </c>
      <c r="L7" s="48">
        <f>SUM(F7:K7)</f>
        <v>1051</v>
      </c>
      <c r="M7" s="49">
        <f t="shared" si="0"/>
        <v>1111</v>
      </c>
      <c r="N7" s="50">
        <f t="shared" si="1"/>
        <v>185.16666666666666</v>
      </c>
      <c r="O7" s="125">
        <f t="shared" si="2"/>
        <v>10</v>
      </c>
      <c r="P7" s="7">
        <v>181</v>
      </c>
      <c r="Q7" s="6">
        <v>212</v>
      </c>
      <c r="R7" s="67">
        <f t="shared" si="3"/>
        <v>413</v>
      </c>
    </row>
    <row r="8" spans="1:18" ht="12.75">
      <c r="A8" s="70">
        <f t="shared" si="4"/>
        <v>3</v>
      </c>
      <c r="B8" s="46" t="s">
        <v>25</v>
      </c>
      <c r="C8" s="47"/>
      <c r="D8" s="2"/>
      <c r="E8" s="2">
        <v>16</v>
      </c>
      <c r="F8" s="1">
        <v>186</v>
      </c>
      <c r="G8" s="5">
        <v>189</v>
      </c>
      <c r="H8" s="5">
        <v>152</v>
      </c>
      <c r="I8" s="5">
        <v>146</v>
      </c>
      <c r="J8" s="5">
        <v>165</v>
      </c>
      <c r="K8" s="5">
        <v>216</v>
      </c>
      <c r="L8" s="48">
        <v>0</v>
      </c>
      <c r="M8" s="49">
        <f t="shared" si="0"/>
        <v>1150</v>
      </c>
      <c r="N8" s="50">
        <f t="shared" si="1"/>
        <v>191.66666666666666</v>
      </c>
      <c r="O8" s="125">
        <f t="shared" si="2"/>
        <v>16</v>
      </c>
      <c r="P8" s="144">
        <v>173</v>
      </c>
      <c r="Q8" s="146">
        <v>204</v>
      </c>
      <c r="R8" s="67">
        <f t="shared" si="3"/>
        <v>409</v>
      </c>
    </row>
    <row r="9" spans="1:18" ht="12.75">
      <c r="A9" s="70">
        <f t="shared" si="4"/>
        <v>4</v>
      </c>
      <c r="B9" s="46" t="s">
        <v>57</v>
      </c>
      <c r="C9" s="47"/>
      <c r="D9" s="2"/>
      <c r="E9" s="2">
        <v>3</v>
      </c>
      <c r="F9" s="1">
        <v>182</v>
      </c>
      <c r="G9" s="5">
        <v>175</v>
      </c>
      <c r="H9" s="5">
        <v>159</v>
      </c>
      <c r="I9" s="5">
        <v>157</v>
      </c>
      <c r="J9" s="5">
        <v>209</v>
      </c>
      <c r="K9" s="5">
        <v>170</v>
      </c>
      <c r="L9" s="48">
        <v>0</v>
      </c>
      <c r="M9" s="49">
        <f t="shared" si="0"/>
        <v>1070</v>
      </c>
      <c r="N9" s="50">
        <f t="shared" si="1"/>
        <v>178.33333333333334</v>
      </c>
      <c r="O9" s="125">
        <f t="shared" si="2"/>
        <v>3</v>
      </c>
      <c r="P9" s="11">
        <v>213</v>
      </c>
      <c r="Q9" s="1">
        <v>184</v>
      </c>
      <c r="R9" s="67">
        <f t="shared" si="3"/>
        <v>403</v>
      </c>
    </row>
    <row r="10" spans="1:18" ht="12.75">
      <c r="A10" s="70">
        <f t="shared" si="4"/>
        <v>5</v>
      </c>
      <c r="B10" s="51" t="s">
        <v>30</v>
      </c>
      <c r="C10" s="47"/>
      <c r="D10" s="2"/>
      <c r="E10" s="2">
        <v>18</v>
      </c>
      <c r="F10" s="1">
        <v>189</v>
      </c>
      <c r="G10" s="5">
        <v>157</v>
      </c>
      <c r="H10" s="5">
        <v>145</v>
      </c>
      <c r="I10" s="5">
        <v>142</v>
      </c>
      <c r="J10" s="5">
        <v>156</v>
      </c>
      <c r="K10" s="5">
        <v>135</v>
      </c>
      <c r="L10" s="48">
        <f>SUM(F10:K10)</f>
        <v>924</v>
      </c>
      <c r="M10" s="49">
        <f t="shared" si="0"/>
        <v>1032</v>
      </c>
      <c r="N10" s="50">
        <f t="shared" si="1"/>
        <v>172</v>
      </c>
      <c r="O10" s="125">
        <f t="shared" si="2"/>
        <v>18</v>
      </c>
      <c r="P10" s="147">
        <v>167</v>
      </c>
      <c r="Q10" s="148">
        <v>174</v>
      </c>
      <c r="R10" s="67">
        <f t="shared" si="3"/>
        <v>377</v>
      </c>
    </row>
    <row r="11" spans="1:18" ht="12.75">
      <c r="A11" s="70">
        <f t="shared" si="4"/>
        <v>6</v>
      </c>
      <c r="B11" s="46" t="s">
        <v>56</v>
      </c>
      <c r="C11" s="47"/>
      <c r="D11" s="2"/>
      <c r="E11" s="2">
        <v>12</v>
      </c>
      <c r="F11" s="1">
        <v>138</v>
      </c>
      <c r="G11" s="5">
        <v>214</v>
      </c>
      <c r="H11" s="5">
        <v>191</v>
      </c>
      <c r="I11" s="5">
        <v>175</v>
      </c>
      <c r="J11" s="5">
        <v>189</v>
      </c>
      <c r="K11" s="5">
        <v>192</v>
      </c>
      <c r="L11" s="48">
        <v>0</v>
      </c>
      <c r="M11" s="49">
        <f t="shared" si="0"/>
        <v>1171</v>
      </c>
      <c r="N11" s="50">
        <f t="shared" si="1"/>
        <v>195.16666666666666</v>
      </c>
      <c r="O11" s="125">
        <f t="shared" si="2"/>
        <v>12</v>
      </c>
      <c r="P11" s="131">
        <v>191</v>
      </c>
      <c r="Q11" s="131">
        <v>161</v>
      </c>
      <c r="R11" s="67">
        <f t="shared" si="3"/>
        <v>376</v>
      </c>
    </row>
    <row r="12" spans="1:18" ht="12.75">
      <c r="A12" s="70">
        <f t="shared" si="4"/>
        <v>7</v>
      </c>
      <c r="B12" s="54" t="s">
        <v>43</v>
      </c>
      <c r="C12" s="47"/>
      <c r="D12" s="2"/>
      <c r="E12" s="2">
        <v>13</v>
      </c>
      <c r="F12" s="1">
        <v>141</v>
      </c>
      <c r="G12" s="5">
        <v>181</v>
      </c>
      <c r="H12" s="5">
        <v>176</v>
      </c>
      <c r="I12" s="5">
        <v>171</v>
      </c>
      <c r="J12" s="5">
        <v>159</v>
      </c>
      <c r="K12" s="5">
        <v>188</v>
      </c>
      <c r="L12" s="48">
        <f>SUM(F12:K12)</f>
        <v>1016</v>
      </c>
      <c r="M12" s="49">
        <f t="shared" si="0"/>
        <v>1094</v>
      </c>
      <c r="N12" s="50">
        <f t="shared" si="1"/>
        <v>182.33333333333334</v>
      </c>
      <c r="O12" s="125">
        <f t="shared" si="2"/>
        <v>13</v>
      </c>
      <c r="P12" s="7">
        <v>165</v>
      </c>
      <c r="Q12" s="7">
        <v>171</v>
      </c>
      <c r="R12" s="67">
        <f t="shared" si="3"/>
        <v>362</v>
      </c>
    </row>
    <row r="13" spans="1:18" ht="12.75">
      <c r="A13" s="71">
        <f t="shared" si="4"/>
        <v>8</v>
      </c>
      <c r="B13" s="55" t="s">
        <v>46</v>
      </c>
      <c r="C13" s="47"/>
      <c r="D13" s="2"/>
      <c r="E13" s="2">
        <v>24</v>
      </c>
      <c r="F13" s="1">
        <v>171</v>
      </c>
      <c r="G13" s="5">
        <v>158</v>
      </c>
      <c r="H13" s="5">
        <v>179</v>
      </c>
      <c r="I13" s="5">
        <v>171</v>
      </c>
      <c r="J13" s="5">
        <v>170</v>
      </c>
      <c r="K13" s="5">
        <v>184</v>
      </c>
      <c r="L13" s="53">
        <f>SUM(F13:K13)</f>
        <v>1033</v>
      </c>
      <c r="M13" s="49">
        <f t="shared" si="0"/>
        <v>1177</v>
      </c>
      <c r="N13" s="50">
        <f t="shared" si="1"/>
        <v>196.16666666666666</v>
      </c>
      <c r="O13" s="125">
        <f t="shared" si="2"/>
        <v>24</v>
      </c>
      <c r="P13" s="143">
        <v>174</v>
      </c>
      <c r="Q13" s="145">
        <v>128</v>
      </c>
      <c r="R13" s="67">
        <f t="shared" si="3"/>
        <v>350</v>
      </c>
    </row>
    <row r="14" spans="1:18" ht="12.75">
      <c r="A14" s="70">
        <f t="shared" si="4"/>
        <v>9</v>
      </c>
      <c r="B14" s="68" t="s">
        <v>48</v>
      </c>
      <c r="C14" s="52"/>
      <c r="D14" s="4"/>
      <c r="E14" s="4">
        <v>1</v>
      </c>
      <c r="F14" s="11">
        <v>200</v>
      </c>
      <c r="G14" s="15">
        <v>189</v>
      </c>
      <c r="H14" s="15">
        <v>194</v>
      </c>
      <c r="I14" s="15">
        <v>224</v>
      </c>
      <c r="J14" s="15">
        <v>245</v>
      </c>
      <c r="K14" s="15">
        <v>182</v>
      </c>
      <c r="L14" s="48">
        <f>SUM(F14:K14)</f>
        <v>1234</v>
      </c>
      <c r="M14" s="49">
        <f t="shared" si="0"/>
        <v>1240</v>
      </c>
      <c r="N14" s="50">
        <f t="shared" si="1"/>
        <v>206.66666666666666</v>
      </c>
      <c r="O14" s="125">
        <f t="shared" si="2"/>
        <v>1</v>
      </c>
      <c r="P14" s="1">
        <v>177</v>
      </c>
      <c r="Q14" s="5">
        <v>170</v>
      </c>
      <c r="R14" s="67">
        <f t="shared" si="3"/>
        <v>349</v>
      </c>
    </row>
    <row r="15" spans="1:18" ht="12.75">
      <c r="A15" s="70">
        <f t="shared" si="4"/>
        <v>10</v>
      </c>
      <c r="B15" s="55" t="s">
        <v>49</v>
      </c>
      <c r="C15" s="47"/>
      <c r="D15" s="2"/>
      <c r="E15" s="2">
        <v>13</v>
      </c>
      <c r="F15" s="1">
        <v>159</v>
      </c>
      <c r="G15" s="5">
        <v>133</v>
      </c>
      <c r="H15" s="5">
        <v>156</v>
      </c>
      <c r="I15" s="5">
        <v>179</v>
      </c>
      <c r="J15" s="5">
        <v>171</v>
      </c>
      <c r="K15" s="5">
        <v>176</v>
      </c>
      <c r="L15" s="48">
        <v>0</v>
      </c>
      <c r="M15" s="49">
        <f t="shared" si="0"/>
        <v>1052</v>
      </c>
      <c r="N15" s="50">
        <f t="shared" si="1"/>
        <v>175.33333333333334</v>
      </c>
      <c r="O15" s="125">
        <f t="shared" si="2"/>
        <v>13</v>
      </c>
      <c r="P15" s="3">
        <v>159</v>
      </c>
      <c r="Q15" s="3">
        <v>163</v>
      </c>
      <c r="R15" s="67">
        <f t="shared" si="3"/>
        <v>348</v>
      </c>
    </row>
    <row r="16" spans="1:18" ht="12.75">
      <c r="A16" s="70">
        <f t="shared" si="4"/>
        <v>11</v>
      </c>
      <c r="B16" s="54" t="s">
        <v>29</v>
      </c>
      <c r="C16" s="47"/>
      <c r="D16" s="2"/>
      <c r="E16" s="2">
        <v>13</v>
      </c>
      <c r="F16" s="1">
        <v>195</v>
      </c>
      <c r="G16" s="5">
        <v>159</v>
      </c>
      <c r="H16" s="5">
        <v>193</v>
      </c>
      <c r="I16" s="5">
        <v>190</v>
      </c>
      <c r="J16" s="5">
        <v>199</v>
      </c>
      <c r="K16" s="5">
        <v>204</v>
      </c>
      <c r="L16" s="48">
        <v>0</v>
      </c>
      <c r="M16" s="49">
        <f t="shared" si="0"/>
        <v>1218</v>
      </c>
      <c r="N16" s="50">
        <f t="shared" si="1"/>
        <v>203</v>
      </c>
      <c r="O16" s="136">
        <f t="shared" si="2"/>
        <v>13</v>
      </c>
      <c r="P16" s="143">
        <v>149</v>
      </c>
      <c r="Q16" s="143">
        <v>169</v>
      </c>
      <c r="R16" s="137">
        <f t="shared" si="3"/>
        <v>344</v>
      </c>
    </row>
    <row r="17" spans="1:18" ht="13.5" thickBot="1">
      <c r="A17" s="72">
        <f t="shared" si="4"/>
        <v>12</v>
      </c>
      <c r="B17" s="127" t="s">
        <v>58</v>
      </c>
      <c r="C17" s="56"/>
      <c r="D17" s="39"/>
      <c r="E17" s="39">
        <v>9</v>
      </c>
      <c r="F17" s="41">
        <v>213</v>
      </c>
      <c r="G17" s="41">
        <v>151</v>
      </c>
      <c r="H17" s="41">
        <v>145</v>
      </c>
      <c r="I17" s="41">
        <v>148</v>
      </c>
      <c r="J17" s="41">
        <v>205</v>
      </c>
      <c r="K17" s="40">
        <v>180</v>
      </c>
      <c r="L17" s="57">
        <f>SUM(F17:K17)</f>
        <v>1042</v>
      </c>
      <c r="M17" s="58">
        <f t="shared" si="0"/>
        <v>1096</v>
      </c>
      <c r="N17" s="139">
        <f t="shared" si="1"/>
        <v>182.66666666666666</v>
      </c>
      <c r="O17" s="140">
        <f t="shared" si="2"/>
        <v>9</v>
      </c>
      <c r="P17" s="142">
        <v>134</v>
      </c>
      <c r="Q17" s="142">
        <v>146</v>
      </c>
      <c r="R17" s="138">
        <f t="shared" si="3"/>
        <v>298</v>
      </c>
    </row>
    <row r="18" spans="1:18" ht="12.75">
      <c r="A18" s="70">
        <f t="shared" si="4"/>
        <v>13</v>
      </c>
      <c r="B18" s="55" t="s">
        <v>47</v>
      </c>
      <c r="C18" s="47"/>
      <c r="D18" s="2"/>
      <c r="E18" s="2">
        <v>5</v>
      </c>
      <c r="F18" s="1">
        <v>202</v>
      </c>
      <c r="G18" s="5">
        <v>133</v>
      </c>
      <c r="H18" s="5">
        <v>188</v>
      </c>
      <c r="I18" s="5">
        <v>148</v>
      </c>
      <c r="J18" s="5">
        <v>242</v>
      </c>
      <c r="K18" s="5">
        <v>176</v>
      </c>
      <c r="L18" s="48">
        <v>0</v>
      </c>
      <c r="M18" s="49">
        <f t="shared" si="0"/>
        <v>1119</v>
      </c>
      <c r="N18" s="63">
        <f t="shared" si="1"/>
        <v>186.5</v>
      </c>
      <c r="O18" s="32"/>
      <c r="P18" s="35"/>
      <c r="Q18" s="35"/>
      <c r="R18" s="35"/>
    </row>
    <row r="19" spans="1:18" ht="12.75">
      <c r="A19" s="70">
        <f t="shared" si="4"/>
        <v>14</v>
      </c>
      <c r="B19" s="46" t="s">
        <v>28</v>
      </c>
      <c r="C19" s="59"/>
      <c r="D19" s="2"/>
      <c r="E19" s="2">
        <v>13</v>
      </c>
      <c r="F19" s="1">
        <v>188</v>
      </c>
      <c r="G19" s="5">
        <v>163</v>
      </c>
      <c r="H19" s="5">
        <v>153</v>
      </c>
      <c r="I19" s="5">
        <v>170</v>
      </c>
      <c r="J19" s="5">
        <v>202</v>
      </c>
      <c r="K19" s="5">
        <v>156</v>
      </c>
      <c r="L19" s="53">
        <v>0</v>
      </c>
      <c r="M19" s="49">
        <f t="shared" si="0"/>
        <v>1110</v>
      </c>
      <c r="N19" s="63">
        <f t="shared" si="1"/>
        <v>185</v>
      </c>
      <c r="O19" s="32"/>
      <c r="P19" s="34"/>
      <c r="Q19" s="34"/>
      <c r="R19" s="34"/>
    </row>
    <row r="20" spans="1:18" ht="12.75">
      <c r="A20" s="70">
        <f t="shared" si="4"/>
        <v>15</v>
      </c>
      <c r="B20" s="46" t="s">
        <v>51</v>
      </c>
      <c r="C20" s="59"/>
      <c r="D20" s="2"/>
      <c r="E20" s="2">
        <v>13</v>
      </c>
      <c r="F20" s="1">
        <v>149</v>
      </c>
      <c r="G20" s="5">
        <v>175</v>
      </c>
      <c r="H20" s="5">
        <v>165</v>
      </c>
      <c r="I20" s="5">
        <v>187</v>
      </c>
      <c r="J20" s="5">
        <v>158</v>
      </c>
      <c r="K20" s="5">
        <v>156</v>
      </c>
      <c r="L20" s="53">
        <f>SUM(F20:K20)</f>
        <v>990</v>
      </c>
      <c r="M20" s="49">
        <f t="shared" si="0"/>
        <v>1068</v>
      </c>
      <c r="N20" s="63">
        <f t="shared" si="1"/>
        <v>178</v>
      </c>
      <c r="O20" s="32"/>
      <c r="P20" s="34"/>
      <c r="Q20" s="34"/>
      <c r="R20" s="34"/>
    </row>
    <row r="21" spans="1:18" ht="12.75">
      <c r="A21" s="70">
        <f t="shared" si="4"/>
        <v>16</v>
      </c>
      <c r="B21" s="51" t="s">
        <v>45</v>
      </c>
      <c r="C21" s="52"/>
      <c r="D21" s="4"/>
      <c r="E21" s="4">
        <v>19</v>
      </c>
      <c r="F21" s="1">
        <v>204</v>
      </c>
      <c r="G21" s="5">
        <v>135</v>
      </c>
      <c r="H21" s="5">
        <v>159</v>
      </c>
      <c r="I21" s="5">
        <v>166</v>
      </c>
      <c r="J21" s="5">
        <v>120</v>
      </c>
      <c r="K21" s="5">
        <v>153</v>
      </c>
      <c r="L21" s="48">
        <v>1218</v>
      </c>
      <c r="M21" s="49">
        <f t="shared" si="0"/>
        <v>1051</v>
      </c>
      <c r="N21" s="63">
        <f t="shared" si="1"/>
        <v>175.16666666666666</v>
      </c>
      <c r="O21" s="32"/>
      <c r="P21" s="33"/>
      <c r="Q21" s="33"/>
      <c r="R21" s="35"/>
    </row>
    <row r="22" spans="1:18" ht="12.75">
      <c r="A22" s="70">
        <f t="shared" si="4"/>
        <v>17</v>
      </c>
      <c r="B22" s="46" t="s">
        <v>53</v>
      </c>
      <c r="C22" s="47"/>
      <c r="D22" s="2"/>
      <c r="E22" s="2">
        <v>2</v>
      </c>
      <c r="F22" s="5">
        <v>128</v>
      </c>
      <c r="G22" s="5">
        <v>150</v>
      </c>
      <c r="H22" s="5">
        <v>187</v>
      </c>
      <c r="I22" s="5">
        <v>179</v>
      </c>
      <c r="J22" s="5">
        <v>167</v>
      </c>
      <c r="K22" s="5">
        <v>223</v>
      </c>
      <c r="L22" s="48">
        <f>SUM(F22:K22)</f>
        <v>1034</v>
      </c>
      <c r="M22" s="49">
        <f t="shared" si="0"/>
        <v>1046</v>
      </c>
      <c r="N22" s="63">
        <f t="shared" si="1"/>
        <v>174.33333333333334</v>
      </c>
      <c r="O22" s="32"/>
      <c r="P22" s="35"/>
      <c r="Q22" s="35"/>
      <c r="R22" s="35"/>
    </row>
    <row r="23" spans="1:18" ht="13.5" thickBot="1">
      <c r="A23" s="72">
        <f t="shared" si="4"/>
        <v>18</v>
      </c>
      <c r="B23" s="127" t="s">
        <v>31</v>
      </c>
      <c r="C23" s="56"/>
      <c r="D23" s="39"/>
      <c r="E23" s="39">
        <v>19</v>
      </c>
      <c r="F23" s="40">
        <v>146</v>
      </c>
      <c r="G23" s="41">
        <v>175</v>
      </c>
      <c r="H23" s="41">
        <v>172</v>
      </c>
      <c r="I23" s="41">
        <v>143</v>
      </c>
      <c r="J23" s="41">
        <v>137</v>
      </c>
      <c r="K23" s="41">
        <v>147</v>
      </c>
      <c r="L23" s="57">
        <v>1216</v>
      </c>
      <c r="M23" s="58">
        <f t="shared" si="0"/>
        <v>1034</v>
      </c>
      <c r="N23" s="65">
        <f t="shared" si="1"/>
        <v>172.33333333333334</v>
      </c>
      <c r="O23" s="32"/>
      <c r="P23" s="35"/>
      <c r="Q23" s="35"/>
      <c r="R23" s="35"/>
    </row>
    <row r="24" spans="1:18" ht="12.75">
      <c r="A24" s="71">
        <v>19</v>
      </c>
      <c r="B24" s="132" t="s">
        <v>59</v>
      </c>
      <c r="C24" s="52"/>
      <c r="D24" s="4"/>
      <c r="E24" s="4">
        <v>1</v>
      </c>
      <c r="F24" s="15">
        <v>157</v>
      </c>
      <c r="G24" s="11">
        <v>159</v>
      </c>
      <c r="H24" s="11">
        <v>183</v>
      </c>
      <c r="I24" s="11">
        <v>192</v>
      </c>
      <c r="J24" s="11">
        <v>161</v>
      </c>
      <c r="K24" s="11">
        <v>171</v>
      </c>
      <c r="L24" s="48"/>
      <c r="M24" s="49">
        <f t="shared" si="0"/>
        <v>1029</v>
      </c>
      <c r="N24" s="63">
        <f t="shared" si="1"/>
        <v>171.5</v>
      </c>
      <c r="O24" s="32"/>
      <c r="P24" s="31"/>
      <c r="Q24" s="31"/>
      <c r="R24" s="34"/>
    </row>
    <row r="25" spans="1:18" ht="12.75">
      <c r="A25" s="70">
        <v>20</v>
      </c>
      <c r="B25" s="55" t="s">
        <v>54</v>
      </c>
      <c r="C25" s="47"/>
      <c r="D25" s="2"/>
      <c r="E25" s="2">
        <v>9</v>
      </c>
      <c r="F25" s="1">
        <v>162</v>
      </c>
      <c r="G25" s="5">
        <v>163</v>
      </c>
      <c r="H25" s="5">
        <v>164</v>
      </c>
      <c r="I25" s="5">
        <v>130</v>
      </c>
      <c r="J25" s="5">
        <v>130</v>
      </c>
      <c r="K25" s="5">
        <v>222</v>
      </c>
      <c r="L25" s="48">
        <v>0</v>
      </c>
      <c r="M25" s="49">
        <f t="shared" si="0"/>
        <v>1025</v>
      </c>
      <c r="N25" s="63">
        <f t="shared" si="1"/>
        <v>170.83333333333334</v>
      </c>
      <c r="O25" s="32"/>
      <c r="P25" s="31"/>
      <c r="Q25" s="31"/>
      <c r="R25" s="34"/>
    </row>
    <row r="26" spans="1:18" ht="12.75">
      <c r="A26" s="73">
        <v>21</v>
      </c>
      <c r="B26" s="46" t="s">
        <v>55</v>
      </c>
      <c r="C26" s="47"/>
      <c r="D26" s="2"/>
      <c r="E26" s="2">
        <v>4</v>
      </c>
      <c r="F26" s="1">
        <v>148</v>
      </c>
      <c r="G26" s="5">
        <v>156</v>
      </c>
      <c r="H26" s="5">
        <v>172</v>
      </c>
      <c r="I26" s="5">
        <v>177</v>
      </c>
      <c r="J26" s="5">
        <v>157</v>
      </c>
      <c r="K26" s="5">
        <v>183</v>
      </c>
      <c r="L26" s="48">
        <v>0</v>
      </c>
      <c r="M26" s="49">
        <f t="shared" si="0"/>
        <v>1017</v>
      </c>
      <c r="N26" s="63">
        <f t="shared" si="1"/>
        <v>169.5</v>
      </c>
      <c r="O26" s="32"/>
      <c r="P26" s="31"/>
      <c r="Q26" s="31"/>
      <c r="R26" s="34"/>
    </row>
    <row r="27" spans="1:18" ht="12.75">
      <c r="A27" s="70">
        <f aca="true" t="shared" si="5" ref="A27:A41">A26+1</f>
        <v>22</v>
      </c>
      <c r="B27" s="54" t="s">
        <v>50</v>
      </c>
      <c r="C27" s="47"/>
      <c r="D27" s="2"/>
      <c r="E27" s="2">
        <v>9</v>
      </c>
      <c r="F27" s="1">
        <v>190</v>
      </c>
      <c r="G27" s="5">
        <v>163</v>
      </c>
      <c r="H27" s="5">
        <v>135</v>
      </c>
      <c r="I27" s="5">
        <v>128</v>
      </c>
      <c r="J27" s="5">
        <v>154</v>
      </c>
      <c r="K27" s="5">
        <v>164</v>
      </c>
      <c r="L27" s="48">
        <v>1200</v>
      </c>
      <c r="M27" s="49">
        <f t="shared" si="0"/>
        <v>988</v>
      </c>
      <c r="N27" s="63">
        <f t="shared" si="1"/>
        <v>164.66666666666666</v>
      </c>
      <c r="O27" s="32"/>
      <c r="P27" s="31"/>
      <c r="Q27" s="31"/>
      <c r="R27" s="34"/>
    </row>
    <row r="28" spans="1:21" ht="12.75">
      <c r="A28" s="70">
        <f t="shared" si="5"/>
        <v>23</v>
      </c>
      <c r="B28" s="54" t="s">
        <v>27</v>
      </c>
      <c r="C28" s="47"/>
      <c r="D28" s="2"/>
      <c r="E28" s="2">
        <v>18</v>
      </c>
      <c r="F28" s="5">
        <v>134</v>
      </c>
      <c r="G28" s="1">
        <v>131</v>
      </c>
      <c r="H28" s="1">
        <v>164</v>
      </c>
      <c r="I28" s="1">
        <v>149</v>
      </c>
      <c r="J28" s="1">
        <v>131</v>
      </c>
      <c r="K28" s="5">
        <v>147</v>
      </c>
      <c r="L28" s="48">
        <v>1260</v>
      </c>
      <c r="M28" s="49">
        <f t="shared" si="0"/>
        <v>964</v>
      </c>
      <c r="N28" s="63">
        <f t="shared" si="1"/>
        <v>160.66666666666666</v>
      </c>
      <c r="O28" s="32"/>
      <c r="P28" s="31"/>
      <c r="Q28" s="31"/>
      <c r="R28" s="34"/>
      <c r="U28" t="s">
        <v>42</v>
      </c>
    </row>
    <row r="29" spans="1:18" ht="12.75">
      <c r="A29" s="70">
        <f t="shared" si="5"/>
        <v>24</v>
      </c>
      <c r="B29" s="55" t="s">
        <v>52</v>
      </c>
      <c r="C29" s="47"/>
      <c r="D29" s="2"/>
      <c r="E29" s="2">
        <v>2</v>
      </c>
      <c r="F29" s="1">
        <v>134</v>
      </c>
      <c r="G29" s="5">
        <v>139</v>
      </c>
      <c r="H29" s="5">
        <v>173</v>
      </c>
      <c r="I29" s="5">
        <v>139</v>
      </c>
      <c r="J29" s="5">
        <v>172</v>
      </c>
      <c r="K29" s="5">
        <v>160</v>
      </c>
      <c r="L29" s="48">
        <v>0</v>
      </c>
      <c r="M29" s="49">
        <f t="shared" si="0"/>
        <v>929</v>
      </c>
      <c r="N29" s="63">
        <f t="shared" si="1"/>
        <v>154.83333333333334</v>
      </c>
      <c r="O29" s="32"/>
      <c r="P29" s="31"/>
      <c r="Q29" s="31"/>
      <c r="R29" s="34"/>
    </row>
    <row r="30" spans="1:18" ht="13.5" thickBot="1">
      <c r="A30" s="74">
        <f t="shared" si="5"/>
        <v>25</v>
      </c>
      <c r="B30" s="135" t="s">
        <v>44</v>
      </c>
      <c r="C30" s="61"/>
      <c r="D30" s="12"/>
      <c r="E30" s="12">
        <v>9</v>
      </c>
      <c r="F30" s="14">
        <v>123</v>
      </c>
      <c r="G30" s="13">
        <v>105</v>
      </c>
      <c r="H30" s="13">
        <v>145</v>
      </c>
      <c r="I30" s="13">
        <v>122</v>
      </c>
      <c r="J30" s="13">
        <v>144</v>
      </c>
      <c r="K30" s="13">
        <v>117</v>
      </c>
      <c r="L30" s="62">
        <v>0</v>
      </c>
      <c r="M30" s="58">
        <f t="shared" si="0"/>
        <v>810</v>
      </c>
      <c r="N30" s="126">
        <f t="shared" si="1"/>
        <v>135</v>
      </c>
      <c r="O30" s="32"/>
      <c r="P30" s="31"/>
      <c r="Q30" s="31"/>
      <c r="R30" s="34"/>
    </row>
    <row r="31" spans="1:18" ht="12.75">
      <c r="A31" s="70">
        <f t="shared" si="5"/>
        <v>26</v>
      </c>
      <c r="B31" s="55"/>
      <c r="C31" s="47"/>
      <c r="D31" s="2"/>
      <c r="E31" s="2"/>
      <c r="F31" s="1"/>
      <c r="G31" s="5"/>
      <c r="H31" s="5"/>
      <c r="I31" s="5"/>
      <c r="J31" s="5"/>
      <c r="K31" s="5"/>
      <c r="L31" s="48">
        <v>0</v>
      </c>
      <c r="M31" s="49">
        <f aca="true" t="shared" si="6" ref="M31:M41">SUM(F31:K31)+(6*E31)</f>
        <v>0</v>
      </c>
      <c r="N31" s="64">
        <f t="shared" si="1"/>
        <v>0</v>
      </c>
      <c r="O31" s="32"/>
      <c r="P31" s="31"/>
      <c r="Q31" s="31"/>
      <c r="R31" s="34"/>
    </row>
    <row r="32" spans="1:18" ht="12.75">
      <c r="A32" s="70">
        <f t="shared" si="5"/>
        <v>27</v>
      </c>
      <c r="B32" s="55"/>
      <c r="C32" s="47"/>
      <c r="D32" s="2"/>
      <c r="E32" s="2"/>
      <c r="F32" s="1"/>
      <c r="G32" s="5"/>
      <c r="H32" s="5"/>
      <c r="I32" s="5"/>
      <c r="J32" s="5"/>
      <c r="K32" s="5"/>
      <c r="L32" s="48">
        <v>0</v>
      </c>
      <c r="M32" s="49">
        <f t="shared" si="6"/>
        <v>0</v>
      </c>
      <c r="N32" s="64">
        <f t="shared" si="1"/>
        <v>0</v>
      </c>
      <c r="O32" s="32"/>
      <c r="P32" s="31"/>
      <c r="Q32" s="31"/>
      <c r="R32" s="34"/>
    </row>
    <row r="33" spans="1:18" ht="12.75">
      <c r="A33" s="70">
        <f t="shared" si="5"/>
        <v>28</v>
      </c>
      <c r="B33" s="55"/>
      <c r="C33" s="47"/>
      <c r="D33" s="2"/>
      <c r="E33" s="2"/>
      <c r="F33" s="1"/>
      <c r="G33" s="5"/>
      <c r="H33" s="5"/>
      <c r="I33" s="5"/>
      <c r="J33" s="5"/>
      <c r="K33" s="5"/>
      <c r="L33" s="48">
        <v>0</v>
      </c>
      <c r="M33" s="49">
        <f t="shared" si="6"/>
        <v>0</v>
      </c>
      <c r="N33" s="64">
        <f t="shared" si="1"/>
        <v>0</v>
      </c>
      <c r="O33" s="32"/>
      <c r="P33" s="31"/>
      <c r="Q33" s="31"/>
      <c r="R33" s="34"/>
    </row>
    <row r="34" spans="1:18" ht="12.75">
      <c r="A34" s="70">
        <f t="shared" si="5"/>
        <v>29</v>
      </c>
      <c r="B34" s="55"/>
      <c r="C34" s="47"/>
      <c r="D34" s="2"/>
      <c r="E34" s="2"/>
      <c r="F34" s="1"/>
      <c r="G34" s="5"/>
      <c r="H34" s="5"/>
      <c r="I34" s="5"/>
      <c r="J34" s="5"/>
      <c r="K34" s="5"/>
      <c r="L34" s="48">
        <v>0</v>
      </c>
      <c r="M34" s="49">
        <f t="shared" si="6"/>
        <v>0</v>
      </c>
      <c r="N34" s="64">
        <f t="shared" si="1"/>
        <v>0</v>
      </c>
      <c r="O34" s="32"/>
      <c r="P34" s="31"/>
      <c r="Q34" s="31"/>
      <c r="R34" s="34"/>
    </row>
    <row r="35" spans="1:18" ht="12.75">
      <c r="A35" s="70">
        <f t="shared" si="5"/>
        <v>30</v>
      </c>
      <c r="B35" s="55"/>
      <c r="C35" s="47"/>
      <c r="D35" s="2"/>
      <c r="E35" s="2"/>
      <c r="F35" s="1"/>
      <c r="G35" s="5"/>
      <c r="H35" s="5"/>
      <c r="I35" s="5"/>
      <c r="J35" s="5"/>
      <c r="K35" s="5"/>
      <c r="L35" s="48">
        <v>0</v>
      </c>
      <c r="M35" s="49">
        <f t="shared" si="6"/>
        <v>0</v>
      </c>
      <c r="N35" s="64">
        <f t="shared" si="1"/>
        <v>0</v>
      </c>
      <c r="O35" s="32"/>
      <c r="P35" s="31"/>
      <c r="Q35" s="31"/>
      <c r="R35" s="34"/>
    </row>
    <row r="36" spans="1:18" ht="12.75">
      <c r="A36" s="70">
        <f t="shared" si="5"/>
        <v>31</v>
      </c>
      <c r="B36" s="55"/>
      <c r="C36" s="47"/>
      <c r="D36" s="2"/>
      <c r="E36" s="2"/>
      <c r="F36" s="1"/>
      <c r="G36" s="5"/>
      <c r="H36" s="5"/>
      <c r="I36" s="5"/>
      <c r="J36" s="5"/>
      <c r="K36" s="5"/>
      <c r="L36" s="48">
        <v>0</v>
      </c>
      <c r="M36" s="49">
        <f t="shared" si="6"/>
        <v>0</v>
      </c>
      <c r="N36" s="64">
        <f t="shared" si="1"/>
        <v>0</v>
      </c>
      <c r="O36" s="32"/>
      <c r="P36" s="31"/>
      <c r="Q36" s="31"/>
      <c r="R36" s="34"/>
    </row>
    <row r="37" spans="1:18" ht="12.75">
      <c r="A37" s="70">
        <f t="shared" si="5"/>
        <v>32</v>
      </c>
      <c r="B37" s="55"/>
      <c r="C37" s="47"/>
      <c r="D37" s="2"/>
      <c r="E37" s="2"/>
      <c r="F37" s="1"/>
      <c r="G37" s="5"/>
      <c r="H37" s="5"/>
      <c r="I37" s="5"/>
      <c r="J37" s="5"/>
      <c r="K37" s="5"/>
      <c r="L37" s="48">
        <v>0</v>
      </c>
      <c r="M37" s="49">
        <f t="shared" si="6"/>
        <v>0</v>
      </c>
      <c r="N37" s="64">
        <f t="shared" si="1"/>
        <v>0</v>
      </c>
      <c r="O37" s="32"/>
      <c r="P37" s="31"/>
      <c r="Q37" s="31"/>
      <c r="R37" s="34"/>
    </row>
    <row r="38" spans="1:18" ht="12.75">
      <c r="A38" s="70">
        <f t="shared" si="5"/>
        <v>33</v>
      </c>
      <c r="B38" s="55"/>
      <c r="C38" s="47"/>
      <c r="D38" s="2"/>
      <c r="E38" s="2"/>
      <c r="F38" s="1"/>
      <c r="G38" s="5"/>
      <c r="H38" s="5"/>
      <c r="I38" s="5"/>
      <c r="J38" s="5"/>
      <c r="K38" s="5"/>
      <c r="L38" s="48">
        <v>0</v>
      </c>
      <c r="M38" s="49">
        <f t="shared" si="6"/>
        <v>0</v>
      </c>
      <c r="N38" s="64">
        <f t="shared" si="1"/>
        <v>0</v>
      </c>
      <c r="O38" s="32"/>
      <c r="P38" s="31"/>
      <c r="Q38" s="31"/>
      <c r="R38" s="34"/>
    </row>
    <row r="39" spans="1:18" ht="12.75">
      <c r="A39" s="70">
        <f t="shared" si="5"/>
        <v>34</v>
      </c>
      <c r="B39" s="55"/>
      <c r="C39" s="47"/>
      <c r="D39" s="2"/>
      <c r="E39" s="2"/>
      <c r="F39" s="1"/>
      <c r="G39" s="5"/>
      <c r="H39" s="5"/>
      <c r="I39" s="5"/>
      <c r="J39" s="5"/>
      <c r="K39" s="5"/>
      <c r="L39" s="48">
        <f>SUM(F39:K39)</f>
        <v>0</v>
      </c>
      <c r="M39" s="49">
        <f t="shared" si="6"/>
        <v>0</v>
      </c>
      <c r="N39" s="64">
        <f t="shared" si="1"/>
        <v>0</v>
      </c>
      <c r="O39" s="32"/>
      <c r="P39" s="31"/>
      <c r="Q39" s="31"/>
      <c r="R39" s="34"/>
    </row>
    <row r="40" spans="1:18" ht="12.75">
      <c r="A40" s="70">
        <f t="shared" si="5"/>
        <v>35</v>
      </c>
      <c r="B40" s="55"/>
      <c r="C40" s="47"/>
      <c r="D40" s="2"/>
      <c r="E40" s="2"/>
      <c r="F40" s="1"/>
      <c r="G40" s="5"/>
      <c r="H40" s="5"/>
      <c r="I40" s="5"/>
      <c r="J40" s="5"/>
      <c r="K40" s="5"/>
      <c r="L40" s="48">
        <v>0</v>
      </c>
      <c r="M40" s="49">
        <f t="shared" si="6"/>
        <v>0</v>
      </c>
      <c r="N40" s="64">
        <f t="shared" si="1"/>
        <v>0</v>
      </c>
      <c r="O40" s="32"/>
      <c r="P40" s="31"/>
      <c r="Q40" s="31"/>
      <c r="R40" s="34"/>
    </row>
    <row r="41" spans="1:14" ht="13.5" thickBot="1">
      <c r="A41" s="74">
        <f t="shared" si="5"/>
        <v>36</v>
      </c>
      <c r="B41" s="60"/>
      <c r="C41" s="61"/>
      <c r="D41" s="12"/>
      <c r="E41" s="12"/>
      <c r="F41" s="14"/>
      <c r="G41" s="13"/>
      <c r="H41" s="13"/>
      <c r="I41" s="13"/>
      <c r="J41" s="13"/>
      <c r="K41" s="13"/>
      <c r="L41" s="62">
        <v>0</v>
      </c>
      <c r="M41" s="58">
        <f t="shared" si="6"/>
        <v>0</v>
      </c>
      <c r="N41" s="65">
        <f t="shared" si="1"/>
        <v>0</v>
      </c>
    </row>
  </sheetData>
  <sheetProtection/>
  <mergeCells count="3">
    <mergeCell ref="A1:R1"/>
    <mergeCell ref="P2:R2"/>
    <mergeCell ref="F2:K2"/>
  </mergeCells>
  <conditionalFormatting sqref="L6:M41">
    <cfRule type="cellIs" priority="1" dxfId="7" operator="greaterThanOrEqual" stopIfTrue="1">
      <formula>10000</formula>
    </cfRule>
  </conditionalFormatting>
  <conditionalFormatting sqref="F6:K41">
    <cfRule type="cellIs" priority="2" dxfId="8" operator="between" stopIfTrue="1">
      <formula>200</formula>
      <formula>229</formula>
    </cfRule>
    <cfRule type="cellIs" priority="3" dxfId="9" operator="between" stopIfTrue="1">
      <formula>230</formula>
      <formula>249</formula>
    </cfRule>
    <cfRule type="cellIs" priority="4" dxfId="10" operator="greaterThanOrEqual" stopIfTrue="1">
      <formula>250</formula>
    </cfRule>
  </conditionalFormatting>
  <conditionalFormatting sqref="P6:R40 N6:N41">
    <cfRule type="cellIs" priority="5" dxfId="7" operator="between" stopIfTrue="1">
      <formula>200</formula>
      <formula>229</formula>
    </cfRule>
    <cfRule type="cellIs" priority="6" dxfId="11" operator="between" stopIfTrue="1">
      <formula>230</formula>
      <formula>249</formula>
    </cfRule>
    <cfRule type="cellIs" priority="7" dxfId="10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.375" style="0" customWidth="1"/>
    <col min="3" max="3" width="19.375" style="0" customWidth="1"/>
    <col min="4" max="4" width="5.00390625" style="0" customWidth="1"/>
    <col min="8" max="8" width="9.125" style="76" customWidth="1"/>
    <col min="9" max="9" width="36.00390625" style="0" customWidth="1"/>
    <col min="11" max="11" width="27.375" style="0" customWidth="1"/>
  </cols>
  <sheetData>
    <row r="1" spans="3:4" ht="31.5" customHeight="1">
      <c r="C1" s="75" t="s">
        <v>40</v>
      </c>
      <c r="D1" s="75"/>
    </row>
    <row r="2" spans="3:4" ht="31.5" customHeight="1" thickBot="1">
      <c r="C2" s="75"/>
      <c r="D2" s="75"/>
    </row>
    <row r="3" spans="2:11" ht="13.5" thickBot="1">
      <c r="B3" s="77" t="s">
        <v>33</v>
      </c>
      <c r="C3" s="78" t="s">
        <v>34</v>
      </c>
      <c r="D3" s="79"/>
      <c r="E3" s="79" t="s">
        <v>35</v>
      </c>
      <c r="F3" s="80"/>
      <c r="G3" s="81"/>
      <c r="I3" s="82" t="s">
        <v>36</v>
      </c>
      <c r="K3" s="122" t="s">
        <v>41</v>
      </c>
    </row>
    <row r="4" spans="1:7" ht="13.5" thickBot="1">
      <c r="A4" s="83"/>
      <c r="B4" s="84"/>
      <c r="C4" s="85"/>
      <c r="D4" s="86" t="s">
        <v>37</v>
      </c>
      <c r="E4" s="86" t="s">
        <v>38</v>
      </c>
      <c r="F4" s="87" t="s">
        <v>39</v>
      </c>
      <c r="G4" s="88"/>
    </row>
    <row r="5" spans="1:7" ht="12.75">
      <c r="A5" s="83"/>
      <c r="B5" s="89">
        <v>1</v>
      </c>
      <c r="C5" s="128" t="s">
        <v>48</v>
      </c>
      <c r="D5" s="90">
        <v>1</v>
      </c>
      <c r="E5" s="91">
        <v>214</v>
      </c>
      <c r="F5" s="92">
        <v>186</v>
      </c>
      <c r="G5" s="115">
        <f>SUM(E5:F5)+2*D5</f>
        <v>402</v>
      </c>
    </row>
    <row r="6" spans="1:11" ht="13.5" thickBot="1">
      <c r="A6" s="83"/>
      <c r="B6" s="93">
        <v>18</v>
      </c>
      <c r="C6" s="129" t="s">
        <v>30</v>
      </c>
      <c r="D6" s="94">
        <v>18</v>
      </c>
      <c r="E6" s="95">
        <v>158</v>
      </c>
      <c r="F6" s="96">
        <v>177</v>
      </c>
      <c r="G6" s="116">
        <f>SUM(E6:F6)+2*D6</f>
        <v>371</v>
      </c>
      <c r="I6" s="118" t="str">
        <f>C5</f>
        <v>Vrážel Jiří</v>
      </c>
      <c r="K6" s="123" t="str">
        <f>C6</f>
        <v>Vojíř Jiří</v>
      </c>
    </row>
    <row r="7" spans="3:11" ht="13.5" thickBot="1">
      <c r="C7" s="102"/>
      <c r="J7" s="97"/>
      <c r="K7" s="97"/>
    </row>
    <row r="8" spans="2:11" ht="13.5" thickBot="1">
      <c r="B8" s="77" t="s">
        <v>33</v>
      </c>
      <c r="C8" s="121" t="s">
        <v>34</v>
      </c>
      <c r="D8" s="79"/>
      <c r="E8" s="79"/>
      <c r="F8" s="80"/>
      <c r="G8" s="81"/>
      <c r="J8" s="97"/>
      <c r="K8" s="124" t="str">
        <f>C41</f>
        <v>Dohnálek Stanislav</v>
      </c>
    </row>
    <row r="9" spans="1:11" ht="13.5" thickBot="1">
      <c r="A9" s="83"/>
      <c r="B9" s="84"/>
      <c r="C9" s="98"/>
      <c r="D9" s="86"/>
      <c r="E9" s="86"/>
      <c r="F9" s="87"/>
      <c r="G9" s="88"/>
      <c r="J9" s="97"/>
      <c r="K9" s="97"/>
    </row>
    <row r="10" spans="1:11" ht="12.75">
      <c r="A10" s="83"/>
      <c r="B10" s="89">
        <v>2</v>
      </c>
      <c r="C10" s="128" t="s">
        <v>29</v>
      </c>
      <c r="D10" s="99">
        <v>13</v>
      </c>
      <c r="E10" s="100">
        <v>179</v>
      </c>
      <c r="F10" s="101">
        <v>208</v>
      </c>
      <c r="G10" s="117">
        <f>SUM(E10:F10)+2*D10</f>
        <v>413</v>
      </c>
      <c r="K10" s="124" t="str">
        <f>C26</f>
        <v>Pitaš Vladimír</v>
      </c>
    </row>
    <row r="11" spans="1:9" ht="13.5" thickBot="1">
      <c r="A11" s="83"/>
      <c r="B11" s="93">
        <v>17</v>
      </c>
      <c r="C11" s="129" t="s">
        <v>31</v>
      </c>
      <c r="D11" s="94">
        <v>19</v>
      </c>
      <c r="E11" s="95">
        <v>133</v>
      </c>
      <c r="F11" s="96">
        <v>157</v>
      </c>
      <c r="G11" s="116">
        <f>SUM(E11:F11)+2*D11</f>
        <v>328</v>
      </c>
      <c r="I11" s="118" t="str">
        <f>C10</f>
        <v>Rathouský Tomáš</v>
      </c>
    </row>
    <row r="12" ht="13.5" thickBot="1">
      <c r="C12" s="102"/>
    </row>
    <row r="13" spans="2:7" ht="13.5" thickBot="1">
      <c r="B13" s="77" t="s">
        <v>33</v>
      </c>
      <c r="C13" s="103" t="s">
        <v>34</v>
      </c>
      <c r="D13" s="79"/>
      <c r="E13" s="79"/>
      <c r="F13" s="80"/>
      <c r="G13" s="81"/>
    </row>
    <row r="14" spans="1:7" ht="13.5" thickBot="1">
      <c r="A14" s="83"/>
      <c r="B14" s="84"/>
      <c r="C14" s="98"/>
      <c r="D14" s="86"/>
      <c r="E14" s="86"/>
      <c r="F14" s="87"/>
      <c r="G14" s="88"/>
    </row>
    <row r="15" spans="1:7" ht="12.75">
      <c r="A15" s="83"/>
      <c r="B15" s="89">
        <v>3</v>
      </c>
      <c r="C15" s="128" t="s">
        <v>46</v>
      </c>
      <c r="D15" s="90">
        <v>24</v>
      </c>
      <c r="E15" s="100">
        <v>154</v>
      </c>
      <c r="F15" s="101">
        <v>151</v>
      </c>
      <c r="G15" s="117">
        <f>SUM(E15:F15)+2*D15</f>
        <v>353</v>
      </c>
    </row>
    <row r="16" spans="1:9" ht="13.5" thickBot="1">
      <c r="A16" s="83"/>
      <c r="B16" s="93">
        <v>16</v>
      </c>
      <c r="C16" s="129" t="s">
        <v>53</v>
      </c>
      <c r="D16" s="94">
        <v>2</v>
      </c>
      <c r="E16" s="95">
        <v>173</v>
      </c>
      <c r="F16" s="96">
        <v>142</v>
      </c>
      <c r="G16" s="116">
        <f>SUM(E16:F16)+2*D16</f>
        <v>319</v>
      </c>
      <c r="I16" s="118" t="str">
        <f>C15</f>
        <v>Horáková Marie</v>
      </c>
    </row>
    <row r="17" ht="13.5" thickBot="1">
      <c r="C17" s="102"/>
    </row>
    <row r="18" spans="2:7" ht="13.5" thickBot="1">
      <c r="B18" s="77" t="s">
        <v>33</v>
      </c>
      <c r="C18" s="103" t="s">
        <v>34</v>
      </c>
      <c r="D18" s="104"/>
      <c r="E18" s="104"/>
      <c r="F18" s="104"/>
      <c r="G18" s="105"/>
    </row>
    <row r="19" spans="2:7" ht="13.5" thickBot="1">
      <c r="B19" s="106"/>
      <c r="C19" s="103"/>
      <c r="D19" s="80"/>
      <c r="E19" s="80"/>
      <c r="F19" s="80"/>
      <c r="G19" s="81"/>
    </row>
    <row r="20" spans="1:7" ht="12.75">
      <c r="A20" s="83"/>
      <c r="B20" s="89">
        <v>4</v>
      </c>
      <c r="C20" s="130" t="s">
        <v>56</v>
      </c>
      <c r="D20" s="99">
        <v>12</v>
      </c>
      <c r="E20" s="100">
        <v>176</v>
      </c>
      <c r="F20" s="107">
        <v>176</v>
      </c>
      <c r="G20" s="117">
        <f>SUM(E20:F20)+2*D20</f>
        <v>376</v>
      </c>
    </row>
    <row r="21" spans="1:9" ht="13.5" thickBot="1">
      <c r="A21" s="83"/>
      <c r="B21" s="93">
        <v>15</v>
      </c>
      <c r="C21" s="129" t="s">
        <v>45</v>
      </c>
      <c r="D21" s="94">
        <v>19</v>
      </c>
      <c r="E21" s="95">
        <v>126</v>
      </c>
      <c r="F21" s="108">
        <v>140</v>
      </c>
      <c r="G21" s="116">
        <f>SUM(E21:F21)+2*D21</f>
        <v>304</v>
      </c>
      <c r="I21" s="118" t="str">
        <f>C20</f>
        <v>Kučírek František</v>
      </c>
    </row>
    <row r="22" ht="13.5" thickBot="1">
      <c r="C22" s="102"/>
    </row>
    <row r="23" spans="2:7" ht="13.5" thickBot="1">
      <c r="B23" s="77" t="s">
        <v>33</v>
      </c>
      <c r="C23" s="109"/>
      <c r="D23" s="104"/>
      <c r="E23" s="104"/>
      <c r="F23" s="104"/>
      <c r="G23" s="105"/>
    </row>
    <row r="24" spans="2:7" ht="13.5" thickBot="1">
      <c r="B24" s="106"/>
      <c r="C24" s="103" t="s">
        <v>34</v>
      </c>
      <c r="D24" s="80"/>
      <c r="E24" s="80"/>
      <c r="F24" s="80"/>
      <c r="G24" s="81"/>
    </row>
    <row r="25" spans="1:7" ht="12.75">
      <c r="A25" s="83"/>
      <c r="B25" s="110">
        <v>5</v>
      </c>
      <c r="C25" s="128" t="s">
        <v>25</v>
      </c>
      <c r="D25" s="90">
        <v>16</v>
      </c>
      <c r="E25" s="100">
        <v>182</v>
      </c>
      <c r="F25" s="100">
        <v>194</v>
      </c>
      <c r="G25" s="117">
        <f>SUM(E25:F25)+2*D25</f>
        <v>408</v>
      </c>
    </row>
    <row r="26" spans="1:9" ht="13.5" thickBot="1">
      <c r="A26" s="83"/>
      <c r="B26" s="111">
        <v>14</v>
      </c>
      <c r="C26" s="129" t="s">
        <v>49</v>
      </c>
      <c r="D26" s="94">
        <v>13</v>
      </c>
      <c r="E26" s="95">
        <v>196</v>
      </c>
      <c r="F26" s="95">
        <v>140</v>
      </c>
      <c r="G26" s="116">
        <f>SUM(E26:F26)+2*D26</f>
        <v>362</v>
      </c>
      <c r="I26" s="118" t="str">
        <f>C25</f>
        <v>Bešík Josef</v>
      </c>
    </row>
    <row r="27" ht="13.5" thickBot="1">
      <c r="C27" s="102"/>
    </row>
    <row r="28" spans="2:7" ht="13.5" thickBot="1">
      <c r="B28" s="77" t="s">
        <v>33</v>
      </c>
      <c r="C28" s="109"/>
      <c r="D28" s="104"/>
      <c r="E28" s="104"/>
      <c r="F28" s="104"/>
      <c r="G28" s="105"/>
    </row>
    <row r="29" spans="2:7" ht="13.5" thickBot="1">
      <c r="B29" s="106"/>
      <c r="C29" s="103" t="s">
        <v>34</v>
      </c>
      <c r="D29" s="80"/>
      <c r="E29" s="80"/>
      <c r="F29" s="80"/>
      <c r="G29" s="81"/>
    </row>
    <row r="30" spans="1:7" ht="12.75">
      <c r="A30" s="83"/>
      <c r="B30" s="112">
        <v>6</v>
      </c>
      <c r="C30" s="128" t="s">
        <v>24</v>
      </c>
      <c r="D30" s="90">
        <v>8</v>
      </c>
      <c r="E30" s="100">
        <v>142</v>
      </c>
      <c r="F30" s="100">
        <v>161</v>
      </c>
      <c r="G30" s="117">
        <f>SUM(E30:F30)+2*D30</f>
        <v>319</v>
      </c>
    </row>
    <row r="31" spans="1:9" ht="13.5" thickBot="1">
      <c r="A31" s="83"/>
      <c r="B31" s="113">
        <v>13</v>
      </c>
      <c r="C31" s="129" t="s">
        <v>51</v>
      </c>
      <c r="D31" s="114">
        <v>13</v>
      </c>
      <c r="E31" s="95">
        <v>133</v>
      </c>
      <c r="F31" s="95">
        <v>149</v>
      </c>
      <c r="G31" s="116">
        <f>SUM(E31:F31)+2*D31</f>
        <v>308</v>
      </c>
      <c r="I31" s="118" t="str">
        <f>C30</f>
        <v>Hanušová Dana</v>
      </c>
    </row>
    <row r="32" ht="13.5" thickBot="1">
      <c r="C32" s="102"/>
    </row>
    <row r="33" spans="2:7" ht="13.5" thickBot="1">
      <c r="B33" s="77" t="s">
        <v>33</v>
      </c>
      <c r="C33" s="109"/>
      <c r="D33" s="104"/>
      <c r="E33" s="104"/>
      <c r="F33" s="104"/>
      <c r="G33" s="105"/>
    </row>
    <row r="34" spans="2:7" ht="13.5" thickBot="1">
      <c r="B34" s="106"/>
      <c r="C34" s="103" t="s">
        <v>34</v>
      </c>
      <c r="D34" s="80"/>
      <c r="E34" s="80"/>
      <c r="F34" s="80"/>
      <c r="G34" s="81"/>
    </row>
    <row r="35" spans="1:7" ht="12.75">
      <c r="A35" s="83"/>
      <c r="B35" s="89">
        <v>7</v>
      </c>
      <c r="C35" s="119" t="s">
        <v>47</v>
      </c>
      <c r="D35" s="90">
        <v>5</v>
      </c>
      <c r="E35" s="100">
        <v>151</v>
      </c>
      <c r="F35" s="100">
        <v>125</v>
      </c>
      <c r="G35" s="117">
        <f>SUM(E35:F35)+2*D35</f>
        <v>286</v>
      </c>
    </row>
    <row r="36" spans="1:9" ht="13.5" thickBot="1">
      <c r="A36" s="83"/>
      <c r="B36" s="93">
        <v>12</v>
      </c>
      <c r="C36" s="120" t="s">
        <v>57</v>
      </c>
      <c r="D36" s="94">
        <v>3</v>
      </c>
      <c r="E36" s="95">
        <v>188</v>
      </c>
      <c r="F36" s="95">
        <v>194</v>
      </c>
      <c r="G36" s="116">
        <f>SUM(E36:F36)+2*D36</f>
        <v>388</v>
      </c>
      <c r="I36" s="118" t="str">
        <f>C36</f>
        <v>Klečka Jiří</v>
      </c>
    </row>
    <row r="37" ht="13.5" thickBot="1">
      <c r="C37" s="102"/>
    </row>
    <row r="38" spans="2:7" ht="13.5" thickBot="1">
      <c r="B38" s="77"/>
      <c r="C38" s="109"/>
      <c r="D38" s="104"/>
      <c r="E38" s="104"/>
      <c r="F38" s="104"/>
      <c r="G38" s="105"/>
    </row>
    <row r="39" spans="2:7" ht="13.5" thickBot="1">
      <c r="B39" s="106"/>
      <c r="C39" s="103" t="s">
        <v>34</v>
      </c>
      <c r="D39" s="80"/>
      <c r="E39" s="80"/>
      <c r="F39" s="80"/>
      <c r="G39" s="81"/>
    </row>
    <row r="40" spans="1:7" ht="12.75">
      <c r="A40" s="83"/>
      <c r="B40" s="89">
        <v>8</v>
      </c>
      <c r="C40" s="119" t="s">
        <v>26</v>
      </c>
      <c r="D40" s="90">
        <v>10</v>
      </c>
      <c r="E40" s="100">
        <v>169</v>
      </c>
      <c r="F40" s="100">
        <v>204</v>
      </c>
      <c r="G40" s="117">
        <f>SUM(E40:F40)+2*D40</f>
        <v>393</v>
      </c>
    </row>
    <row r="41" spans="1:9" ht="13.5" thickBot="1">
      <c r="A41" s="83"/>
      <c r="B41" s="93">
        <v>11</v>
      </c>
      <c r="C41" s="120" t="s">
        <v>43</v>
      </c>
      <c r="D41" s="94">
        <v>13</v>
      </c>
      <c r="E41" s="95">
        <v>168</v>
      </c>
      <c r="F41" s="95">
        <v>177</v>
      </c>
      <c r="G41" s="116">
        <f>SUM(E41:F41)+2*D41</f>
        <v>371</v>
      </c>
      <c r="I41" s="118" t="str">
        <f>C40</f>
        <v>Brokeš František st.</v>
      </c>
    </row>
    <row r="42" ht="13.5" thickBot="1"/>
    <row r="43" spans="2:7" ht="13.5" thickBot="1">
      <c r="B43" s="77"/>
      <c r="C43" s="109"/>
      <c r="D43" s="104"/>
      <c r="E43" s="104"/>
      <c r="F43" s="104"/>
      <c r="G43" s="105"/>
    </row>
    <row r="44" spans="2:7" ht="13.5" thickBot="1">
      <c r="B44" s="106"/>
      <c r="C44" s="103" t="s">
        <v>34</v>
      </c>
      <c r="D44" s="80"/>
      <c r="E44" s="80"/>
      <c r="F44" s="80"/>
      <c r="G44" s="81"/>
    </row>
    <row r="45" spans="1:7" ht="12.75">
      <c r="A45" s="83"/>
      <c r="B45" s="89">
        <v>9</v>
      </c>
      <c r="C45" s="119" t="s">
        <v>28</v>
      </c>
      <c r="D45" s="90">
        <v>13</v>
      </c>
      <c r="E45" s="100">
        <v>138</v>
      </c>
      <c r="F45" s="100">
        <v>173</v>
      </c>
      <c r="G45" s="117">
        <f>SUM(E45:F45)+2*D45</f>
        <v>337</v>
      </c>
    </row>
    <row r="46" spans="1:9" ht="13.5" thickBot="1">
      <c r="A46" s="83"/>
      <c r="B46" s="93">
        <v>10</v>
      </c>
      <c r="C46" s="120" t="s">
        <v>58</v>
      </c>
      <c r="D46" s="94">
        <v>9</v>
      </c>
      <c r="E46" s="95">
        <v>164</v>
      </c>
      <c r="F46" s="95">
        <v>234</v>
      </c>
      <c r="G46" s="116">
        <f>SUM(E46:F46)+2*D46</f>
        <v>416</v>
      </c>
      <c r="I46" s="118" t="str">
        <f>C46</f>
        <v>Lukeš Vladimír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2011-02-02T09:20:03Z</cp:lastPrinted>
  <dcterms:created xsi:type="dcterms:W3CDTF">2001-07-28T22:57:59Z</dcterms:created>
  <dcterms:modified xsi:type="dcterms:W3CDTF">2016-05-01T21:55:45Z</dcterms:modified>
  <cp:category/>
  <cp:version/>
  <cp:contentType/>
  <cp:contentStatus/>
</cp:coreProperties>
</file>