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8" windowWidth="8652" windowHeight="7932" activeTab="0"/>
  </bookViews>
  <sheets>
    <sheet name="BZSO FINAL 2015" sheetId="1" r:id="rId1"/>
  </sheets>
  <externalReferences>
    <externalReference r:id="rId4"/>
    <externalReference r:id="rId5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<sst xmlns="http://schemas.openxmlformats.org/spreadsheetml/2006/main" count="77" uniqueCount="63">
  <si>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</si>
  <si>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</si>
  <si>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</si>
  <si>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</si>
  <si>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</si>
  <si>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</si>
  <si>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</si>
  <si>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</si>
  <si>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</si>
  <si>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</si>
  <si>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</si>
  <si>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</si>
  <si>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</si>
  <si>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Bowlingzone SENIOR OPEN FINAL 2015</t>
  </si>
  <si>
    <t>Bowler</t>
  </si>
  <si>
    <t>HCP</t>
  </si>
  <si>
    <t>Průměr</t>
  </si>
  <si>
    <t>Semifinal</t>
  </si>
  <si>
    <t>Final</t>
  </si>
  <si>
    <t>G1</t>
  </si>
  <si>
    <t>G2</t>
  </si>
  <si>
    <t>G3</t>
  </si>
  <si>
    <t>G4</t>
  </si>
  <si>
    <t>G5</t>
  </si>
  <si>
    <t>G6</t>
  </si>
  <si>
    <t>P</t>
  </si>
  <si>
    <t>Total</t>
  </si>
  <si>
    <t>Hanušová Dana</t>
  </si>
  <si>
    <t>Bešík Josef</t>
  </si>
  <si>
    <t>Lébrová Jana</t>
  </si>
  <si>
    <t>Brokeš František st.</t>
  </si>
  <si>
    <t>Hanusíková Blanka</t>
  </si>
  <si>
    <t>Pitaš Vladimír</t>
  </si>
  <si>
    <t>Lank Ivan st.</t>
  </si>
  <si>
    <t>Brokešová Anna</t>
  </si>
  <si>
    <t>Hindrák Jiří</t>
  </si>
  <si>
    <t>Soušek Milan</t>
  </si>
  <si>
    <t>Jindřišek Milan</t>
  </si>
  <si>
    <t>Koukal Drahomír</t>
  </si>
  <si>
    <t>Havlíček Zdeněk st.</t>
  </si>
  <si>
    <t>Kolář František</t>
  </si>
  <si>
    <t>Bočan Josef</t>
  </si>
  <si>
    <t>Kala Rostislav</t>
  </si>
  <si>
    <t>Klečka Jiří</t>
  </si>
  <si>
    <t>Rathouský Tomáš</t>
  </si>
  <si>
    <t>Kučírek František</t>
  </si>
  <si>
    <t>Tomášek Petr</t>
  </si>
  <si>
    <t>Osička Antonín</t>
  </si>
  <si>
    <t>Vojíř Jiří</t>
  </si>
  <si>
    <t>Sejkora Miroslav</t>
  </si>
  <si>
    <t>Prokopová Dagmar</t>
  </si>
  <si>
    <t>Pindurová Jana</t>
  </si>
  <si>
    <t>Lukeš Vladimír</t>
  </si>
  <si>
    <t>Krejčová Danuše</t>
  </si>
  <si>
    <t>Lencová Anežka</t>
  </si>
  <si>
    <t>Flegelová Dáša</t>
  </si>
  <si>
    <t>Krejchová Věra</t>
  </si>
  <si>
    <t>Velek Stanislav</t>
  </si>
  <si>
    <t>Tomášková Dagmar</t>
  </si>
  <si>
    <t>Zapletalová Jiřina</t>
  </si>
  <si>
    <t>Vrážel Jiří</t>
  </si>
  <si>
    <t>Nejezchleba Stanislav</t>
  </si>
  <si>
    <t>Růžička Jaroslav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</si>
</sst>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</numFmts>
  <fonts count="50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78" fontId="3" fillId="0" borderId="11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textRotation="90"/>
    </xf>
    <xf numFmtId="0" fontId="10" fillId="34" borderId="13" xfId="0" applyFont="1" applyFill="1" applyBorder="1" applyAlignment="1">
      <alignment horizontal="center" textRotation="90"/>
    </xf>
    <xf numFmtId="178" fontId="3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10" fillId="34" borderId="14" xfId="0" applyFont="1" applyFill="1" applyBorder="1" applyAlignment="1">
      <alignment textRotation="90"/>
    </xf>
    <xf numFmtId="0" fontId="7" fillId="35" borderId="20" xfId="0" applyFont="1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8" fillId="35" borderId="20" xfId="0" applyFont="1" applyFill="1" applyBorder="1" applyAlignment="1">
      <alignment/>
    </xf>
    <xf numFmtId="0" fontId="7" fillId="35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1" fillId="39" borderId="33" xfId="0" applyFont="1" applyFill="1" applyBorder="1" applyAlignment="1">
      <alignment/>
    </xf>
    <xf numFmtId="0" fontId="11" fillId="39" borderId="32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178" fontId="3" fillId="0" borderId="35" xfId="0" applyNumberFormat="1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5" fillId="0" borderId="36" xfId="36" applyFont="1" applyFill="1" applyBorder="1" applyAlignment="1" applyProtection="1">
      <alignment/>
      <protection/>
    </xf>
    <xf numFmtId="0" fontId="5" fillId="40" borderId="35" xfId="0" applyFont="1" applyFill="1" applyBorder="1" applyAlignment="1">
      <alignment horizontal="center"/>
    </xf>
    <xf numFmtId="178" fontId="4" fillId="0" borderId="35" xfId="0" applyNumberFormat="1" applyFont="1" applyFill="1" applyBorder="1" applyAlignment="1">
      <alignment horizontal="center"/>
    </xf>
    <xf numFmtId="178" fontId="5" fillId="41" borderId="35" xfId="0" applyNumberFormat="1" applyFont="1" applyFill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37" xfId="36" applyFont="1" applyBorder="1" applyAlignment="1" applyProtection="1">
      <alignment/>
      <protection/>
    </xf>
    <xf numFmtId="0" fontId="5" fillId="40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41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37" xfId="36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0" fontId="5" fillId="0" borderId="10" xfId="36" applyFont="1" applyFill="1" applyBorder="1" applyAlignment="1" applyProtection="1">
      <alignment/>
      <protection/>
    </xf>
    <xf numFmtId="0" fontId="5" fillId="0" borderId="10" xfId="36" applyFont="1" applyBorder="1" applyAlignment="1" applyProtection="1">
      <alignment/>
      <protection/>
    </xf>
    <xf numFmtId="0" fontId="5" fillId="40" borderId="14" xfId="0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 horizontal="center"/>
    </xf>
    <xf numFmtId="178" fontId="5" fillId="41" borderId="13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5" fillId="0" borderId="36" xfId="36" applyFont="1" applyBorder="1" applyAlignment="1" applyProtection="1">
      <alignment/>
      <protection/>
    </xf>
    <xf numFmtId="0" fontId="5" fillId="40" borderId="0" xfId="0" applyFont="1" applyFill="1" applyBorder="1" applyAlignment="1">
      <alignment horizontal="center"/>
    </xf>
    <xf numFmtId="0" fontId="5" fillId="40" borderId="38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0" borderId="39" xfId="36" applyFont="1" applyFill="1" applyBorder="1" applyAlignment="1" applyProtection="1">
      <alignment/>
      <protection/>
    </xf>
    <xf numFmtId="178" fontId="4" fillId="0" borderId="40" xfId="0" applyNumberFormat="1" applyFont="1" applyFill="1" applyBorder="1" applyAlignment="1">
      <alignment horizontal="center"/>
    </xf>
    <xf numFmtId="0" fontId="5" fillId="0" borderId="13" xfId="36" applyFont="1" applyBorder="1" applyAlignment="1" applyProtection="1">
      <alignment/>
      <protection/>
    </xf>
    <xf numFmtId="0" fontId="5" fillId="40" borderId="13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78" fontId="5" fillId="41" borderId="11" xfId="0" applyNumberFormat="1" applyFont="1" applyFill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1" fontId="5" fillId="13" borderId="35" xfId="0" applyNumberFormat="1" applyFont="1" applyFill="1" applyBorder="1" applyAlignment="1">
      <alignment horizontal="center"/>
    </xf>
    <xf numFmtId="1" fontId="5" fillId="13" borderId="11" xfId="0" applyNumberFormat="1" applyFont="1" applyFill="1" applyBorder="1" applyAlignment="1">
      <alignment horizontal="center"/>
    </xf>
    <xf numFmtId="1" fontId="5" fillId="13" borderId="14" xfId="0" applyNumberFormat="1" applyFont="1" applyFill="1" applyBorder="1" applyAlignment="1">
      <alignment horizontal="center"/>
    </xf>
    <xf numFmtId="1" fontId="5" fillId="13" borderId="44" xfId="0" applyNumberFormat="1" applyFont="1" applyFill="1" applyBorder="1" applyAlignment="1">
      <alignment horizontal="center"/>
    </xf>
    <xf numFmtId="1" fontId="5" fillId="13" borderId="41" xfId="0" applyNumberFormat="1" applyFont="1" applyFill="1" applyBorder="1" applyAlignment="1">
      <alignment horizontal="center"/>
    </xf>
    <xf numFmtId="1" fontId="5" fillId="13" borderId="45" xfId="0" applyNumberFormat="1" applyFont="1" applyFill="1" applyBorder="1" applyAlignment="1">
      <alignment horizontal="center"/>
    </xf>
    <xf numFmtId="0" fontId="5" fillId="13" borderId="44" xfId="0" applyFont="1" applyFill="1" applyBorder="1" applyAlignment="1">
      <alignment horizontal="center"/>
    </xf>
    <xf numFmtId="0" fontId="5" fillId="13" borderId="41" xfId="0" applyFont="1" applyFill="1" applyBorder="1" applyAlignment="1">
      <alignment horizontal="center"/>
    </xf>
    <xf numFmtId="0" fontId="5" fillId="13" borderId="45" xfId="0" applyFont="1" applyFill="1" applyBorder="1" applyAlignment="1">
      <alignment horizontal="center"/>
    </xf>
    <xf numFmtId="0" fontId="5" fillId="0" borderId="11" xfId="36" applyFont="1" applyFill="1" applyBorder="1" applyAlignment="1" applyProtection="1">
      <alignment/>
      <protection/>
    </xf>
    <xf numFmtId="0" fontId="5" fillId="0" borderId="46" xfId="36" applyFont="1" applyFill="1" applyBorder="1" applyAlignment="1" applyProtection="1">
      <alignment/>
      <protection/>
    </xf>
    <xf numFmtId="0" fontId="5" fillId="0" borderId="47" xfId="36" applyFont="1" applyBorder="1" applyAlignment="1" applyProtection="1">
      <alignment/>
      <protection/>
    </xf>
    <xf numFmtId="178" fontId="6" fillId="0" borderId="48" xfId="0" applyNumberFormat="1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178" fontId="49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276225</xdr:rowOff>
    </xdr:from>
    <xdr:to>
      <xdr:col>23</xdr:col>
      <xdr:colOff>104775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762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110" zoomScaleNormal="110" zoomScalePageLayoutView="0" workbookViewId="0" topLeftCell="A1">
      <selection activeCell="V22" sqref="V22"/>
    </sheetView>
  </sheetViews>
  <sheetFormatPr defaultColWidth="9.00390625" defaultRowHeight="12.75"/>
  <cols>
    <col min="1" max="1" width="4.50390625" style="0" customWidth="1"/>
    <col min="2" max="2" width="22.25390625" style="0" customWidth="1"/>
    <col min="3" max="3" width="4.00390625" style="0" hidden="1" customWidth="1"/>
    <col min="4" max="4" width="4.50390625" style="0" hidden="1" customWidth="1"/>
    <col min="5" max="5" width="4.50390625" style="0" customWidth="1"/>
    <col min="6" max="11" width="5.375" style="0" customWidth="1"/>
    <col min="12" max="12" width="6.50390625" style="0" hidden="1" customWidth="1"/>
    <col min="13" max="13" width="6.875" style="0" customWidth="1"/>
    <col min="14" max="14" width="8.875" style="0" customWidth="1"/>
    <col min="15" max="15" width="4.50390625" style="0" customWidth="1"/>
    <col min="16" max="16" width="6.625" style="0" customWidth="1"/>
    <col min="17" max="17" width="5.50390625" style="0" customWidth="1"/>
    <col min="18" max="18" width="5.375" style="0" customWidth="1"/>
    <col min="19" max="19" width="7.00390625" style="0" customWidth="1"/>
    <col min="20" max="21" width="5.375" style="0" customWidth="1"/>
    <col min="22" max="22" width="7.50390625" style="0" customWidth="1"/>
    <col min="23" max="23" width="5.50390625" style="0" customWidth="1"/>
    <col min="24" max="24" width="7.625" style="0" customWidth="1"/>
  </cols>
  <sheetData>
    <row r="1" spans="1:24" ht="69.75" customHeight="1" thickBo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8.75" customHeight="1" thickBot="1">
      <c r="A2" s="53"/>
      <c r="B2" s="54"/>
      <c r="C2" s="54"/>
      <c r="D2" s="54"/>
      <c r="E2" s="54"/>
      <c r="F2" s="44" t="s">
        <v>12</v>
      </c>
      <c r="G2" s="45"/>
      <c r="H2" s="45"/>
      <c r="I2" s="45"/>
      <c r="J2" s="45"/>
      <c r="K2" s="46"/>
      <c r="L2" s="52"/>
      <c r="M2" s="54"/>
      <c r="N2" s="54"/>
      <c r="O2" s="54"/>
      <c r="P2" s="38" t="s">
        <v>17</v>
      </c>
      <c r="Q2" s="51"/>
      <c r="R2" s="39"/>
      <c r="S2" s="40"/>
      <c r="T2" s="52"/>
      <c r="U2" s="44" t="s">
        <v>18</v>
      </c>
      <c r="V2" s="45"/>
      <c r="W2" s="45"/>
      <c r="X2" s="46"/>
    </row>
    <row r="3" spans="1:24" ht="18" customHeight="1" thickBot="1">
      <c r="A3" s="50"/>
      <c r="B3" s="48" t="s">
        <v>14</v>
      </c>
      <c r="C3" s="22" t="s">
        <v>4</v>
      </c>
      <c r="D3" s="23"/>
      <c r="E3" s="28" t="s">
        <v>15</v>
      </c>
      <c r="F3" s="47" t="s">
        <v>19</v>
      </c>
      <c r="G3" s="47" t="s">
        <v>20</v>
      </c>
      <c r="H3" s="47" t="s">
        <v>21</v>
      </c>
      <c r="I3" s="47" t="s">
        <v>22</v>
      </c>
      <c r="J3" s="47" t="s">
        <v>23</v>
      </c>
      <c r="K3" s="47" t="s">
        <v>24</v>
      </c>
      <c r="L3" s="23"/>
      <c r="M3" s="21" t="s">
        <v>26</v>
      </c>
      <c r="N3" s="47" t="s">
        <v>16</v>
      </c>
      <c r="O3" s="28" t="s">
        <v>15</v>
      </c>
      <c r="P3" s="47" t="s">
        <v>25</v>
      </c>
      <c r="Q3" s="42" t="s">
        <v>19</v>
      </c>
      <c r="R3" s="47" t="s">
        <v>20</v>
      </c>
      <c r="S3" s="43" t="s">
        <v>26</v>
      </c>
      <c r="T3" s="47" t="s">
        <v>15</v>
      </c>
      <c r="U3" s="41" t="s">
        <v>19</v>
      </c>
      <c r="V3" s="47" t="s">
        <v>20</v>
      </c>
      <c r="W3" s="42" t="s">
        <v>21</v>
      </c>
      <c r="X3" s="47" t="s">
        <v>26</v>
      </c>
    </row>
    <row r="4" spans="1:24" ht="65.25" customHeight="1" hidden="1" thickBot="1">
      <c r="A4" s="49"/>
      <c r="B4" s="11" t="s">
        <v>2</v>
      </c>
      <c r="C4" s="12" t="s">
        <v>0</v>
      </c>
      <c r="D4" s="12" t="s">
        <v>3</v>
      </c>
      <c r="E4" s="27"/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13" t="s">
        <v>1</v>
      </c>
      <c r="M4" s="13" t="s">
        <v>11</v>
      </c>
      <c r="N4" s="27" t="s">
        <v>5</v>
      </c>
      <c r="O4" s="27"/>
      <c r="P4" s="27" t="s">
        <v>7</v>
      </c>
      <c r="Q4" s="27"/>
      <c r="R4" s="27" t="s">
        <v>8</v>
      </c>
      <c r="S4" s="27" t="s">
        <v>9</v>
      </c>
      <c r="T4" s="27"/>
      <c r="U4" s="27"/>
      <c r="V4" s="27"/>
      <c r="W4" s="27"/>
      <c r="X4" s="27" t="s">
        <v>10</v>
      </c>
    </row>
    <row r="5" spans="1:24" ht="6.7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2.75">
      <c r="A6" s="61">
        <f>A4+1</f>
        <v>1</v>
      </c>
      <c r="B6" s="75" t="s">
        <v>35</v>
      </c>
      <c r="C6" s="76"/>
      <c r="D6" s="62"/>
      <c r="E6" s="62">
        <v>0</v>
      </c>
      <c r="F6" s="63">
        <v>199</v>
      </c>
      <c r="G6" s="63">
        <v>238</v>
      </c>
      <c r="H6" s="63">
        <v>203</v>
      </c>
      <c r="I6" s="63">
        <v>277</v>
      </c>
      <c r="J6" s="63">
        <v>248</v>
      </c>
      <c r="K6" s="63">
        <v>207</v>
      </c>
      <c r="L6" s="77">
        <f>SUM(F6:K6)</f>
        <v>1372</v>
      </c>
      <c r="M6" s="78">
        <f>SUM(F6:K6)+(6*E6)</f>
        <v>1372</v>
      </c>
      <c r="N6" s="79">
        <f>M6/6</f>
        <v>228.66666666666666</v>
      </c>
      <c r="O6" s="71">
        <f>E6</f>
        <v>0</v>
      </c>
      <c r="P6" s="80">
        <f>N6</f>
        <v>228.66666666666666</v>
      </c>
      <c r="Q6" s="81">
        <v>223</v>
      </c>
      <c r="R6" s="81">
        <v>181</v>
      </c>
      <c r="S6" s="117">
        <f>SUM(P6:R6)+(2*O6)</f>
        <v>632.6666666666666</v>
      </c>
      <c r="T6" s="71">
        <f>O6</f>
        <v>0</v>
      </c>
      <c r="U6" s="81">
        <v>248</v>
      </c>
      <c r="V6" s="130">
        <v>213</v>
      </c>
      <c r="W6" s="81">
        <v>244</v>
      </c>
      <c r="X6" s="123">
        <f>SUM(U6:W6)+(3*T6)</f>
        <v>705</v>
      </c>
    </row>
    <row r="7" spans="1:24" ht="12.75">
      <c r="A7" s="29">
        <f aca="true" t="shared" si="0" ref="A7:A23">A6+1</f>
        <v>2</v>
      </c>
      <c r="B7" s="89" t="s">
        <v>27</v>
      </c>
      <c r="C7" s="91"/>
      <c r="D7" s="2"/>
      <c r="E7" s="2">
        <v>8</v>
      </c>
      <c r="F7" s="7">
        <v>194</v>
      </c>
      <c r="G7" s="7">
        <v>191</v>
      </c>
      <c r="H7" s="7">
        <v>190</v>
      </c>
      <c r="I7" s="7">
        <v>167</v>
      </c>
      <c r="J7" s="7">
        <v>146</v>
      </c>
      <c r="K7" s="1">
        <v>215</v>
      </c>
      <c r="L7" s="84">
        <f>SUM(F7:K7)</f>
        <v>1103</v>
      </c>
      <c r="M7" s="85">
        <f>SUM(F7:K7)+(6*E7)</f>
        <v>1151</v>
      </c>
      <c r="N7" s="86">
        <f>M7/6</f>
        <v>191.83333333333334</v>
      </c>
      <c r="O7" s="72">
        <f>E7</f>
        <v>8</v>
      </c>
      <c r="P7" s="87">
        <f>N7</f>
        <v>191.83333333333334</v>
      </c>
      <c r="Q7" s="5">
        <v>176</v>
      </c>
      <c r="R7" s="5">
        <v>170</v>
      </c>
      <c r="S7" s="118">
        <f>SUM(P7:R7)+(2*O7)</f>
        <v>553.8333333333334</v>
      </c>
      <c r="T7" s="72">
        <f>O7</f>
        <v>8</v>
      </c>
      <c r="U7" s="131">
        <v>250</v>
      </c>
      <c r="V7" s="18">
        <v>207</v>
      </c>
      <c r="W7" s="18">
        <v>172</v>
      </c>
      <c r="X7" s="124">
        <f>SUM(U7:W7)+(3*T7)</f>
        <v>653</v>
      </c>
    </row>
    <row r="8" spans="1:24" ht="12.75">
      <c r="A8" s="29">
        <f t="shared" si="0"/>
        <v>3</v>
      </c>
      <c r="B8" s="89" t="s">
        <v>33</v>
      </c>
      <c r="C8" s="83"/>
      <c r="D8" s="2"/>
      <c r="E8" s="2">
        <v>0</v>
      </c>
      <c r="F8" s="1">
        <v>202</v>
      </c>
      <c r="G8" s="7">
        <v>156</v>
      </c>
      <c r="H8" s="7">
        <v>203</v>
      </c>
      <c r="I8" s="7">
        <v>191</v>
      </c>
      <c r="J8" s="7">
        <v>205</v>
      </c>
      <c r="K8" s="7">
        <v>157</v>
      </c>
      <c r="L8" s="84">
        <f>SUM(F8:K8)</f>
        <v>1114</v>
      </c>
      <c r="M8" s="85">
        <f>SUM(F8:K8)+(6*E8)</f>
        <v>1114</v>
      </c>
      <c r="N8" s="86">
        <f>M8/6</f>
        <v>185.66666666666666</v>
      </c>
      <c r="O8" s="72">
        <f>E8</f>
        <v>0</v>
      </c>
      <c r="P8" s="87">
        <f>N8</f>
        <v>185.66666666666666</v>
      </c>
      <c r="Q8" s="4">
        <v>151</v>
      </c>
      <c r="R8" s="4">
        <v>219</v>
      </c>
      <c r="S8" s="118">
        <f>SUM(P8:R8)+(2*O8)</f>
        <v>555.6666666666666</v>
      </c>
      <c r="T8" s="72">
        <f>O8</f>
        <v>0</v>
      </c>
      <c r="U8" s="4">
        <v>190</v>
      </c>
      <c r="V8" s="4">
        <v>225</v>
      </c>
      <c r="W8" s="4">
        <v>204</v>
      </c>
      <c r="X8" s="124">
        <f>SUM(U8:W8)+(3*T8)</f>
        <v>619</v>
      </c>
    </row>
    <row r="9" spans="1:24" ht="12.75">
      <c r="A9" s="29">
        <f t="shared" si="0"/>
        <v>4</v>
      </c>
      <c r="B9" s="89" t="s">
        <v>28</v>
      </c>
      <c r="C9" s="83"/>
      <c r="D9" s="2"/>
      <c r="E9" s="2">
        <v>15</v>
      </c>
      <c r="F9" s="7">
        <v>133</v>
      </c>
      <c r="G9" s="1">
        <v>137</v>
      </c>
      <c r="H9" s="1">
        <v>208</v>
      </c>
      <c r="I9" s="1">
        <v>170</v>
      </c>
      <c r="J9" s="1">
        <v>217</v>
      </c>
      <c r="K9" s="7">
        <v>151</v>
      </c>
      <c r="L9" s="84">
        <f>SUM(F9:K9)</f>
        <v>1016</v>
      </c>
      <c r="M9" s="85">
        <f>SUM(F9:K9)+(6*E9)</f>
        <v>1106</v>
      </c>
      <c r="N9" s="86">
        <f>M9/6</f>
        <v>184.33333333333334</v>
      </c>
      <c r="O9" s="72">
        <f>E9</f>
        <v>15</v>
      </c>
      <c r="P9" s="87">
        <f>N9</f>
        <v>184.33333333333334</v>
      </c>
      <c r="Q9" s="4">
        <v>165</v>
      </c>
      <c r="R9" s="4">
        <v>201</v>
      </c>
      <c r="S9" s="118">
        <f>SUM(P9:R9)+(2*O9)</f>
        <v>580.3333333333334</v>
      </c>
      <c r="T9" s="72">
        <f>O9</f>
        <v>15</v>
      </c>
      <c r="U9" s="14">
        <v>161</v>
      </c>
      <c r="V9" s="7">
        <v>193</v>
      </c>
      <c r="W9" s="7">
        <v>215</v>
      </c>
      <c r="X9" s="124">
        <f>SUM(U9:W9)+(3*T9)</f>
        <v>614</v>
      </c>
    </row>
    <row r="10" spans="1:24" ht="12.75">
      <c r="A10" s="29">
        <f t="shared" si="0"/>
        <v>5</v>
      </c>
      <c r="B10" s="82" t="s">
        <v>42</v>
      </c>
      <c r="C10" s="83"/>
      <c r="D10" s="2"/>
      <c r="E10" s="2">
        <v>0</v>
      </c>
      <c r="F10" s="1">
        <v>163</v>
      </c>
      <c r="G10" s="7">
        <v>213</v>
      </c>
      <c r="H10" s="7">
        <v>182</v>
      </c>
      <c r="I10" s="7">
        <v>173</v>
      </c>
      <c r="J10" s="7">
        <v>175</v>
      </c>
      <c r="K10" s="7">
        <v>202</v>
      </c>
      <c r="L10" s="84">
        <v>1218</v>
      </c>
      <c r="M10" s="85">
        <f>SUM(F10:K10)+(6*E10)</f>
        <v>1108</v>
      </c>
      <c r="N10" s="86">
        <f>M10/6</f>
        <v>184.66666666666666</v>
      </c>
      <c r="O10" s="72">
        <f>E10</f>
        <v>0</v>
      </c>
      <c r="P10" s="87">
        <f>N10</f>
        <v>184.66666666666666</v>
      </c>
      <c r="Q10" s="4">
        <v>187</v>
      </c>
      <c r="R10" s="4">
        <v>201</v>
      </c>
      <c r="S10" s="118">
        <f>SUM(P10:R10)+(2*O10)</f>
        <v>572.6666666666666</v>
      </c>
      <c r="T10" s="72">
        <f>O10</f>
        <v>0</v>
      </c>
      <c r="U10" s="129">
        <v>187</v>
      </c>
      <c r="V10" s="129">
        <v>206</v>
      </c>
      <c r="W10" s="5">
        <v>209</v>
      </c>
      <c r="X10" s="124">
        <f>SUM(U10:W10)+(3*T10)</f>
        <v>602</v>
      </c>
    </row>
    <row r="11" spans="1:24" ht="12.75">
      <c r="A11" s="29">
        <f t="shared" si="0"/>
        <v>6</v>
      </c>
      <c r="B11" s="82" t="s">
        <v>44</v>
      </c>
      <c r="C11" s="83"/>
      <c r="D11" s="2"/>
      <c r="E11" s="2">
        <v>12</v>
      </c>
      <c r="F11" s="1">
        <v>212</v>
      </c>
      <c r="G11" s="7">
        <v>195</v>
      </c>
      <c r="H11" s="7">
        <v>178</v>
      </c>
      <c r="I11" s="7">
        <v>194</v>
      </c>
      <c r="J11" s="7">
        <v>266</v>
      </c>
      <c r="K11" s="7">
        <v>203</v>
      </c>
      <c r="L11" s="84">
        <v>0</v>
      </c>
      <c r="M11" s="85">
        <f>SUM(F11:K11)+(6*E11)</f>
        <v>1320</v>
      </c>
      <c r="N11" s="86">
        <f>M11/6</f>
        <v>220</v>
      </c>
      <c r="O11" s="72">
        <f>E11</f>
        <v>12</v>
      </c>
      <c r="P11" s="87">
        <f>N11</f>
        <v>220</v>
      </c>
      <c r="Q11" s="4">
        <v>189</v>
      </c>
      <c r="R11" s="4">
        <v>211</v>
      </c>
      <c r="S11" s="118">
        <f>SUM(P11:R11)+(2*O11)</f>
        <v>644</v>
      </c>
      <c r="T11" s="72">
        <f>O11</f>
        <v>12</v>
      </c>
      <c r="U11" s="4">
        <v>146</v>
      </c>
      <c r="V11" s="4">
        <v>192</v>
      </c>
      <c r="W11" s="4">
        <v>185</v>
      </c>
      <c r="X11" s="124">
        <f>SUM(U11:W11)+(3*T11)</f>
        <v>559</v>
      </c>
    </row>
    <row r="12" spans="1:24" ht="12.75">
      <c r="A12" s="29">
        <f t="shared" si="0"/>
        <v>7</v>
      </c>
      <c r="B12" s="82" t="s">
        <v>61</v>
      </c>
      <c r="C12" s="83"/>
      <c r="D12" s="2"/>
      <c r="E12" s="2">
        <v>12</v>
      </c>
      <c r="F12" s="1">
        <v>186</v>
      </c>
      <c r="G12" s="7">
        <v>180</v>
      </c>
      <c r="H12" s="7">
        <v>255</v>
      </c>
      <c r="I12" s="7">
        <v>178</v>
      </c>
      <c r="J12" s="7">
        <v>214</v>
      </c>
      <c r="K12" s="7">
        <v>172</v>
      </c>
      <c r="L12" s="84">
        <v>0</v>
      </c>
      <c r="M12" s="85">
        <f>SUM(F12:K12)+(6*E12)</f>
        <v>1257</v>
      </c>
      <c r="N12" s="86">
        <f>M12/6</f>
        <v>209.5</v>
      </c>
      <c r="O12" s="72">
        <f>E12</f>
        <v>12</v>
      </c>
      <c r="P12" s="87">
        <f>N12</f>
        <v>209.5</v>
      </c>
      <c r="Q12" s="5">
        <v>185</v>
      </c>
      <c r="R12" s="5">
        <v>161</v>
      </c>
      <c r="S12" s="118">
        <f>SUM(P12:R12)+(2*O12)</f>
        <v>579.5</v>
      </c>
      <c r="T12" s="72">
        <f>O12</f>
        <v>12</v>
      </c>
      <c r="U12" s="10">
        <v>132</v>
      </c>
      <c r="V12" s="8">
        <v>182</v>
      </c>
      <c r="W12" s="8">
        <v>201</v>
      </c>
      <c r="X12" s="124">
        <f>SUM(U12:W12)+(3*T12)</f>
        <v>551</v>
      </c>
    </row>
    <row r="13" spans="1:24" ht="12.75">
      <c r="A13" s="30">
        <f t="shared" si="0"/>
        <v>8</v>
      </c>
      <c r="B13" s="128" t="s">
        <v>41</v>
      </c>
      <c r="C13" s="92"/>
      <c r="D13" s="6"/>
      <c r="E13" s="6">
        <v>0</v>
      </c>
      <c r="F13" s="14">
        <v>208</v>
      </c>
      <c r="G13" s="19">
        <v>179</v>
      </c>
      <c r="H13" s="19">
        <v>171</v>
      </c>
      <c r="I13" s="19">
        <v>202</v>
      </c>
      <c r="J13" s="19">
        <v>190</v>
      </c>
      <c r="K13" s="19">
        <v>159</v>
      </c>
      <c r="L13" s="93">
        <v>0</v>
      </c>
      <c r="M13" s="85">
        <f>SUM(F13:K13)+(6*E13)</f>
        <v>1109</v>
      </c>
      <c r="N13" s="86">
        <f>M13/6</f>
        <v>184.83333333333334</v>
      </c>
      <c r="O13" s="72">
        <f>E13</f>
        <v>0</v>
      </c>
      <c r="P13" s="87">
        <f>N13</f>
        <v>184.83333333333334</v>
      </c>
      <c r="Q13" s="31">
        <v>192</v>
      </c>
      <c r="R13" s="31">
        <v>204</v>
      </c>
      <c r="S13" s="118">
        <f>SUM(P13:R13)+(2*O13)</f>
        <v>580.8333333333334</v>
      </c>
      <c r="T13" s="72">
        <f>O13</f>
        <v>0</v>
      </c>
      <c r="U13" s="90">
        <v>187</v>
      </c>
      <c r="V13" s="90">
        <v>190</v>
      </c>
      <c r="W13" s="90">
        <v>169</v>
      </c>
      <c r="X13" s="124">
        <f>SUM(U13:W13)+(3*T13)</f>
        <v>546</v>
      </c>
    </row>
    <row r="14" spans="1:24" ht="12.75">
      <c r="A14" s="29">
        <f t="shared" si="0"/>
        <v>9</v>
      </c>
      <c r="B14" s="95" t="s">
        <v>46</v>
      </c>
      <c r="C14" s="83"/>
      <c r="D14" s="2"/>
      <c r="E14" s="2">
        <v>11</v>
      </c>
      <c r="F14" s="1">
        <v>179</v>
      </c>
      <c r="G14" s="7">
        <v>203</v>
      </c>
      <c r="H14" s="7">
        <v>176</v>
      </c>
      <c r="I14" s="7">
        <v>197</v>
      </c>
      <c r="J14" s="7">
        <v>178</v>
      </c>
      <c r="K14" s="7">
        <v>139</v>
      </c>
      <c r="L14" s="84">
        <v>0</v>
      </c>
      <c r="M14" s="85">
        <f>SUM(F14:K14)+(6*E14)</f>
        <v>1138</v>
      </c>
      <c r="N14" s="86">
        <f>M14/6</f>
        <v>189.66666666666666</v>
      </c>
      <c r="O14" s="72">
        <f>E14</f>
        <v>11</v>
      </c>
      <c r="P14" s="87">
        <f>N14</f>
        <v>189.66666666666666</v>
      </c>
      <c r="Q14" s="4">
        <v>215</v>
      </c>
      <c r="R14" s="4">
        <v>194</v>
      </c>
      <c r="S14" s="118">
        <f>SUM(P14:R14)+(2*O14)</f>
        <v>620.6666666666666</v>
      </c>
      <c r="T14" s="72">
        <f>O14</f>
        <v>11</v>
      </c>
      <c r="U14" s="1">
        <v>162</v>
      </c>
      <c r="V14" s="9">
        <v>152</v>
      </c>
      <c r="W14" s="7">
        <v>195</v>
      </c>
      <c r="X14" s="124">
        <f>SUM(U14:W14)+(3*T14)</f>
        <v>542</v>
      </c>
    </row>
    <row r="15" spans="1:24" ht="12.75">
      <c r="A15" s="29">
        <f t="shared" si="0"/>
        <v>10</v>
      </c>
      <c r="B15" s="94" t="s">
        <v>39</v>
      </c>
      <c r="C15" s="83"/>
      <c r="D15" s="2"/>
      <c r="E15" s="2">
        <v>12</v>
      </c>
      <c r="F15" s="7">
        <v>187</v>
      </c>
      <c r="G15" s="1">
        <v>191</v>
      </c>
      <c r="H15" s="1">
        <v>186</v>
      </c>
      <c r="I15" s="1">
        <v>183</v>
      </c>
      <c r="J15" s="1">
        <v>171</v>
      </c>
      <c r="K15" s="1">
        <v>213</v>
      </c>
      <c r="L15" s="84">
        <v>1260</v>
      </c>
      <c r="M15" s="85">
        <f>SUM(F15:K15)+(6*E15)</f>
        <v>1203</v>
      </c>
      <c r="N15" s="86">
        <f>M15/6</f>
        <v>200.5</v>
      </c>
      <c r="O15" s="72">
        <f>E15</f>
        <v>12</v>
      </c>
      <c r="P15" s="87">
        <f>N15</f>
        <v>200.5</v>
      </c>
      <c r="Q15" s="4">
        <v>172</v>
      </c>
      <c r="R15" s="4">
        <v>196</v>
      </c>
      <c r="S15" s="118">
        <f>SUM(P15:R15)+(2*O15)</f>
        <v>592.5</v>
      </c>
      <c r="T15" s="72">
        <f>O15</f>
        <v>12</v>
      </c>
      <c r="U15" s="4">
        <v>191</v>
      </c>
      <c r="V15" s="4">
        <v>155</v>
      </c>
      <c r="W15" s="4">
        <v>150</v>
      </c>
      <c r="X15" s="124">
        <f>SUM(U15:W15)+(3*T15)</f>
        <v>532</v>
      </c>
    </row>
    <row r="16" spans="1:24" ht="12.75">
      <c r="A16" s="29">
        <f t="shared" si="0"/>
        <v>11</v>
      </c>
      <c r="B16" s="94" t="s">
        <v>29</v>
      </c>
      <c r="C16" s="83"/>
      <c r="D16" s="2"/>
      <c r="E16" s="2">
        <v>8</v>
      </c>
      <c r="F16" s="1">
        <v>198</v>
      </c>
      <c r="G16" s="7">
        <v>172</v>
      </c>
      <c r="H16" s="7">
        <v>212</v>
      </c>
      <c r="I16" s="7">
        <v>168</v>
      </c>
      <c r="J16" s="7">
        <v>206</v>
      </c>
      <c r="K16" s="7">
        <v>164</v>
      </c>
      <c r="L16" s="84">
        <v>0</v>
      </c>
      <c r="M16" s="85">
        <f>SUM(F16:K16)+(6*E16)</f>
        <v>1168</v>
      </c>
      <c r="N16" s="86">
        <f>M16/6</f>
        <v>194.66666666666666</v>
      </c>
      <c r="O16" s="72">
        <f>E16</f>
        <v>8</v>
      </c>
      <c r="P16" s="87">
        <f>N16</f>
        <v>194.66666666666666</v>
      </c>
      <c r="Q16" s="5">
        <v>218</v>
      </c>
      <c r="R16" s="5">
        <v>191</v>
      </c>
      <c r="S16" s="118">
        <f>SUM(P16:R16)+(2*O16)</f>
        <v>619.6666666666666</v>
      </c>
      <c r="T16" s="72">
        <f>O16</f>
        <v>8</v>
      </c>
      <c r="U16" s="4">
        <v>225</v>
      </c>
      <c r="V16" s="4">
        <v>145</v>
      </c>
      <c r="W16" s="4">
        <v>128</v>
      </c>
      <c r="X16" s="124">
        <f>SUM(U16:W16)+(3*T16)</f>
        <v>522</v>
      </c>
    </row>
    <row r="17" spans="1:24" ht="13.5" thickBot="1">
      <c r="A17" s="65">
        <f t="shared" si="0"/>
        <v>12</v>
      </c>
      <c r="B17" s="127" t="s">
        <v>37</v>
      </c>
      <c r="C17" s="96"/>
      <c r="D17" s="66"/>
      <c r="E17" s="66">
        <v>12</v>
      </c>
      <c r="F17" s="67">
        <v>193</v>
      </c>
      <c r="G17" s="68">
        <v>169</v>
      </c>
      <c r="H17" s="68">
        <v>183</v>
      </c>
      <c r="I17" s="68">
        <v>137</v>
      </c>
      <c r="J17" s="68">
        <v>175</v>
      </c>
      <c r="K17" s="68">
        <v>214</v>
      </c>
      <c r="L17" s="97">
        <f>SUM(F17:K17)</f>
        <v>1071</v>
      </c>
      <c r="M17" s="98">
        <f>SUM(F17:K17)+(6*E17)</f>
        <v>1143</v>
      </c>
      <c r="N17" s="99">
        <f>M17/6</f>
        <v>190.5</v>
      </c>
      <c r="O17" s="73">
        <f>E17</f>
        <v>12</v>
      </c>
      <c r="P17" s="100">
        <f>N17</f>
        <v>190.5</v>
      </c>
      <c r="Q17" s="20">
        <v>170</v>
      </c>
      <c r="R17" s="20">
        <v>173</v>
      </c>
      <c r="S17" s="119">
        <f>SUM(P17:R17)+(2*O17)</f>
        <v>557.5</v>
      </c>
      <c r="T17" s="74">
        <f>O17</f>
        <v>12</v>
      </c>
      <c r="U17" s="17">
        <v>147</v>
      </c>
      <c r="V17" s="17">
        <v>146</v>
      </c>
      <c r="W17" s="16">
        <v>165</v>
      </c>
      <c r="X17" s="125">
        <f>SUM(U17:W17)+(3*T17)</f>
        <v>494</v>
      </c>
    </row>
    <row r="18" spans="1:24" ht="12.75">
      <c r="A18" s="69">
        <f t="shared" si="0"/>
        <v>13</v>
      </c>
      <c r="B18" s="101" t="s">
        <v>55</v>
      </c>
      <c r="C18" s="76"/>
      <c r="D18" s="62"/>
      <c r="E18" s="62">
        <v>11</v>
      </c>
      <c r="F18" s="64">
        <v>155</v>
      </c>
      <c r="G18" s="63">
        <v>175</v>
      </c>
      <c r="H18" s="63">
        <v>148</v>
      </c>
      <c r="I18" s="63">
        <v>151</v>
      </c>
      <c r="J18" s="63">
        <v>172</v>
      </c>
      <c r="K18" s="63">
        <v>173</v>
      </c>
      <c r="L18" s="77">
        <f>SUM(F18:K18)</f>
        <v>974</v>
      </c>
      <c r="M18" s="78">
        <f>SUM(F18:K18)+(6*E18)</f>
        <v>1040</v>
      </c>
      <c r="N18" s="79">
        <f>M18/6</f>
        <v>173.33333333333334</v>
      </c>
      <c r="O18" s="71">
        <f>E18</f>
        <v>11</v>
      </c>
      <c r="P18" s="80">
        <f>N18</f>
        <v>173.33333333333334</v>
      </c>
      <c r="Q18" s="81">
        <v>191</v>
      </c>
      <c r="R18" s="81">
        <v>166</v>
      </c>
      <c r="S18" s="120">
        <f>SUM(P18:R18)+(2*O18)</f>
        <v>552.3333333333334</v>
      </c>
      <c r="T18" s="56"/>
      <c r="U18" s="57"/>
      <c r="V18" s="57"/>
      <c r="W18" s="57"/>
      <c r="X18" s="58"/>
    </row>
    <row r="19" spans="1:24" ht="12.75">
      <c r="A19" s="32">
        <f t="shared" si="0"/>
        <v>14</v>
      </c>
      <c r="B19" s="82" t="s">
        <v>59</v>
      </c>
      <c r="C19" s="102"/>
      <c r="D19" s="2"/>
      <c r="E19" s="2">
        <v>8</v>
      </c>
      <c r="F19" s="1">
        <v>182</v>
      </c>
      <c r="G19" s="7">
        <v>177</v>
      </c>
      <c r="H19" s="7">
        <v>118</v>
      </c>
      <c r="I19" s="7">
        <v>170</v>
      </c>
      <c r="J19" s="7">
        <v>164</v>
      </c>
      <c r="K19" s="7">
        <v>188</v>
      </c>
      <c r="L19" s="84">
        <v>0</v>
      </c>
      <c r="M19" s="85">
        <f>SUM(F19:K19)+(6*E19)</f>
        <v>1047</v>
      </c>
      <c r="N19" s="86">
        <f>M19/6</f>
        <v>174.5</v>
      </c>
      <c r="O19" s="72">
        <f>E19</f>
        <v>8</v>
      </c>
      <c r="P19" s="87">
        <f>N19</f>
        <v>174.5</v>
      </c>
      <c r="Q19" s="4">
        <v>150</v>
      </c>
      <c r="R19" s="4">
        <v>209</v>
      </c>
      <c r="S19" s="121">
        <f>SUM(P19:R19)+(2*O19)</f>
        <v>549.5</v>
      </c>
      <c r="T19" s="56"/>
      <c r="U19" s="59"/>
      <c r="V19" s="59"/>
      <c r="W19" s="59"/>
      <c r="X19" s="59"/>
    </row>
    <row r="20" spans="1:24" ht="12.75">
      <c r="A20" s="32">
        <f t="shared" si="0"/>
        <v>15</v>
      </c>
      <c r="B20" s="82" t="s">
        <v>45</v>
      </c>
      <c r="C20" s="92"/>
      <c r="D20" s="6"/>
      <c r="E20" s="6">
        <v>11</v>
      </c>
      <c r="F20" s="1">
        <v>154</v>
      </c>
      <c r="G20" s="7">
        <v>177</v>
      </c>
      <c r="H20" s="7">
        <v>191</v>
      </c>
      <c r="I20" s="7">
        <v>187</v>
      </c>
      <c r="J20" s="7">
        <v>191</v>
      </c>
      <c r="K20" s="7">
        <v>137</v>
      </c>
      <c r="L20" s="93">
        <f>SUM(F20:K20)</f>
        <v>1037</v>
      </c>
      <c r="M20" s="85">
        <f>SUM(F20:K20)+(6*E20)</f>
        <v>1103</v>
      </c>
      <c r="N20" s="86">
        <f>M20/6</f>
        <v>183.83333333333334</v>
      </c>
      <c r="O20" s="72">
        <f>E20</f>
        <v>11</v>
      </c>
      <c r="P20" s="87">
        <f>N20</f>
        <v>183.83333333333334</v>
      </c>
      <c r="Q20" s="5">
        <v>152</v>
      </c>
      <c r="R20" s="5">
        <v>188</v>
      </c>
      <c r="S20" s="121">
        <f>SUM(P20:R20)+(2*O20)</f>
        <v>545.8333333333334</v>
      </c>
      <c r="T20" s="56"/>
      <c r="U20" s="58"/>
      <c r="V20" s="58"/>
      <c r="W20" s="58"/>
      <c r="X20" s="58"/>
    </row>
    <row r="21" spans="1:24" ht="12.75">
      <c r="A21" s="32">
        <f t="shared" si="0"/>
        <v>16</v>
      </c>
      <c r="B21" s="82" t="s">
        <v>48</v>
      </c>
      <c r="C21" s="83"/>
      <c r="D21" s="2"/>
      <c r="E21" s="2">
        <v>17</v>
      </c>
      <c r="F21" s="1">
        <v>181</v>
      </c>
      <c r="G21" s="7">
        <v>135</v>
      </c>
      <c r="H21" s="7">
        <v>174</v>
      </c>
      <c r="I21" s="7">
        <v>176</v>
      </c>
      <c r="J21" s="7">
        <v>156</v>
      </c>
      <c r="K21" s="7">
        <v>167</v>
      </c>
      <c r="L21" s="84">
        <v>0</v>
      </c>
      <c r="M21" s="85">
        <f>SUM(F21:K21)+(6*E21)</f>
        <v>1091</v>
      </c>
      <c r="N21" s="86">
        <f>M21/6</f>
        <v>181.83333333333334</v>
      </c>
      <c r="O21" s="72">
        <f>E21</f>
        <v>17</v>
      </c>
      <c r="P21" s="87">
        <f>N21</f>
        <v>181.83333333333334</v>
      </c>
      <c r="Q21" s="4">
        <v>170</v>
      </c>
      <c r="R21" s="4">
        <v>160</v>
      </c>
      <c r="S21" s="121">
        <f>SUM(P21:R21)+(2*O21)</f>
        <v>545.8333333333334</v>
      </c>
      <c r="T21" s="56"/>
      <c r="U21" s="58"/>
      <c r="V21" s="58"/>
      <c r="W21" s="58"/>
      <c r="X21" s="58"/>
    </row>
    <row r="22" spans="1:24" ht="12.75">
      <c r="A22" s="32">
        <f t="shared" si="0"/>
        <v>17</v>
      </c>
      <c r="B22" s="82" t="s">
        <v>43</v>
      </c>
      <c r="C22" s="103"/>
      <c r="D22" s="2"/>
      <c r="E22" s="2">
        <v>2</v>
      </c>
      <c r="F22" s="1">
        <v>178</v>
      </c>
      <c r="G22" s="7">
        <v>161</v>
      </c>
      <c r="H22" s="7">
        <v>191</v>
      </c>
      <c r="I22" s="7">
        <v>153</v>
      </c>
      <c r="J22" s="7">
        <v>170</v>
      </c>
      <c r="K22" s="7">
        <v>215</v>
      </c>
      <c r="L22" s="84">
        <v>0</v>
      </c>
      <c r="M22" s="85">
        <f>SUM(F22:K22)+(6*E22)</f>
        <v>1080</v>
      </c>
      <c r="N22" s="86">
        <f>M22/6</f>
        <v>180</v>
      </c>
      <c r="O22" s="72">
        <f>E22</f>
        <v>2</v>
      </c>
      <c r="P22" s="87">
        <f>N22</f>
        <v>180</v>
      </c>
      <c r="Q22" s="4">
        <v>188</v>
      </c>
      <c r="R22" s="4">
        <v>173</v>
      </c>
      <c r="S22" s="121">
        <f>SUM(P22:R22)+(2*O22)</f>
        <v>545</v>
      </c>
      <c r="T22" s="56"/>
      <c r="U22" s="57"/>
      <c r="V22" s="57"/>
      <c r="W22" s="58"/>
      <c r="X22" s="59"/>
    </row>
    <row r="23" spans="1:24" ht="12.75">
      <c r="A23" s="32">
        <f t="shared" si="0"/>
        <v>18</v>
      </c>
      <c r="B23" s="89" t="s">
        <v>32</v>
      </c>
      <c r="C23" s="104"/>
      <c r="D23" s="3"/>
      <c r="E23" s="3">
        <v>12</v>
      </c>
      <c r="F23" s="10">
        <v>186</v>
      </c>
      <c r="G23" s="8">
        <v>211</v>
      </c>
      <c r="H23" s="8">
        <v>178</v>
      </c>
      <c r="I23" s="8">
        <v>199</v>
      </c>
      <c r="J23" s="8">
        <v>190</v>
      </c>
      <c r="K23" s="8">
        <v>156</v>
      </c>
      <c r="L23" s="105">
        <v>0</v>
      </c>
      <c r="M23" s="85">
        <f>SUM(F23:K23)+(6*E23)</f>
        <v>1192</v>
      </c>
      <c r="N23" s="86">
        <f>M23/6</f>
        <v>198.66666666666666</v>
      </c>
      <c r="O23" s="72">
        <f>E23</f>
        <v>12</v>
      </c>
      <c r="P23" s="87">
        <f>N23</f>
        <v>198.66666666666666</v>
      </c>
      <c r="Q23" s="88">
        <v>155</v>
      </c>
      <c r="R23" s="88">
        <v>163</v>
      </c>
      <c r="S23" s="121">
        <f>SUM(P23:R23)+(2*O23)</f>
        <v>540.6666666666666</v>
      </c>
      <c r="T23" s="56"/>
      <c r="U23" s="59"/>
      <c r="V23" s="59"/>
      <c r="W23" s="59"/>
      <c r="X23" s="59"/>
    </row>
    <row r="24" spans="1:24" ht="12.75">
      <c r="A24" s="33">
        <v>19</v>
      </c>
      <c r="B24" s="106" t="s">
        <v>31</v>
      </c>
      <c r="C24" s="92"/>
      <c r="D24" s="6"/>
      <c r="E24" s="6">
        <v>8</v>
      </c>
      <c r="F24" s="14">
        <v>205</v>
      </c>
      <c r="G24" s="19">
        <v>215</v>
      </c>
      <c r="H24" s="19">
        <v>165</v>
      </c>
      <c r="I24" s="19">
        <v>210</v>
      </c>
      <c r="J24" s="19">
        <v>154</v>
      </c>
      <c r="K24" s="19">
        <v>179</v>
      </c>
      <c r="L24" s="107">
        <f>SUM(F24:K24)</f>
        <v>1128</v>
      </c>
      <c r="M24" s="85">
        <f>SUM(F24:K24)+(6*E24)</f>
        <v>1176</v>
      </c>
      <c r="N24" s="86">
        <f>M24/6</f>
        <v>196</v>
      </c>
      <c r="O24" s="72">
        <f>E24</f>
        <v>8</v>
      </c>
      <c r="P24" s="87">
        <f>N24</f>
        <v>196</v>
      </c>
      <c r="Q24" s="4">
        <v>137</v>
      </c>
      <c r="R24" s="4">
        <v>183</v>
      </c>
      <c r="S24" s="121">
        <f>SUM(P24:R24)+(2*O24)</f>
        <v>532</v>
      </c>
      <c r="T24" s="56"/>
      <c r="U24" s="59"/>
      <c r="V24" s="59"/>
      <c r="W24" s="59"/>
      <c r="X24" s="59"/>
    </row>
    <row r="25" spans="1:24" ht="12.75">
      <c r="A25" s="32">
        <v>20</v>
      </c>
      <c r="B25" s="94" t="s">
        <v>34</v>
      </c>
      <c r="C25" s="83"/>
      <c r="D25" s="2"/>
      <c r="E25" s="2">
        <v>17</v>
      </c>
      <c r="F25" s="1">
        <v>167</v>
      </c>
      <c r="G25" s="7">
        <v>133</v>
      </c>
      <c r="H25" s="7">
        <v>165</v>
      </c>
      <c r="I25" s="7">
        <v>159</v>
      </c>
      <c r="J25" s="7">
        <v>199</v>
      </c>
      <c r="K25" s="7">
        <v>175</v>
      </c>
      <c r="L25" s="84">
        <v>1216</v>
      </c>
      <c r="M25" s="85">
        <f>SUM(F25:K25)+(6*E25)</f>
        <v>1100</v>
      </c>
      <c r="N25" s="86">
        <f>M25/6</f>
        <v>183.33333333333334</v>
      </c>
      <c r="O25" s="72">
        <f>E25</f>
        <v>17</v>
      </c>
      <c r="P25" s="87">
        <f>N25</f>
        <v>183.33333333333334</v>
      </c>
      <c r="Q25" s="5">
        <v>155</v>
      </c>
      <c r="R25" s="5">
        <v>156</v>
      </c>
      <c r="S25" s="121">
        <f>SUM(P25:R25)+(2*O25)</f>
        <v>528.3333333333334</v>
      </c>
      <c r="T25" s="56"/>
      <c r="U25" s="55"/>
      <c r="V25" s="55"/>
      <c r="W25" s="55"/>
      <c r="X25" s="58"/>
    </row>
    <row r="26" spans="1:24" ht="12.75">
      <c r="A26" s="34">
        <v>21</v>
      </c>
      <c r="B26" s="95" t="s">
        <v>47</v>
      </c>
      <c r="C26" s="83"/>
      <c r="D26" s="2"/>
      <c r="E26" s="2">
        <v>3</v>
      </c>
      <c r="F26" s="1">
        <v>162</v>
      </c>
      <c r="G26" s="7">
        <v>211</v>
      </c>
      <c r="H26" s="7">
        <v>168</v>
      </c>
      <c r="I26" s="7">
        <v>139</v>
      </c>
      <c r="J26" s="7">
        <v>227</v>
      </c>
      <c r="K26" s="7">
        <v>179</v>
      </c>
      <c r="L26" s="84">
        <v>0</v>
      </c>
      <c r="M26" s="85">
        <f>SUM(F26:K26)+(6*E26)</f>
        <v>1104</v>
      </c>
      <c r="N26" s="86">
        <f>M26/6</f>
        <v>184</v>
      </c>
      <c r="O26" s="72">
        <f>E26</f>
        <v>3</v>
      </c>
      <c r="P26" s="87">
        <f>N26</f>
        <v>184</v>
      </c>
      <c r="Q26" s="5">
        <v>188</v>
      </c>
      <c r="R26" s="5">
        <v>150</v>
      </c>
      <c r="S26" s="121">
        <f>SUM(P26:R26)+(2*O26)</f>
        <v>528</v>
      </c>
      <c r="T26" s="56"/>
      <c r="U26" s="55"/>
      <c r="V26" s="55"/>
      <c r="W26" s="55"/>
      <c r="X26" s="58"/>
    </row>
    <row r="27" spans="1:24" ht="12.75">
      <c r="A27" s="32">
        <f aca="true" t="shared" si="1" ref="A27:A41">A26+1</f>
        <v>22</v>
      </c>
      <c r="B27" s="95" t="s">
        <v>62</v>
      </c>
      <c r="C27" s="83"/>
      <c r="D27" s="2"/>
      <c r="E27" s="2">
        <v>12</v>
      </c>
      <c r="F27" s="7">
        <v>199</v>
      </c>
      <c r="G27" s="7">
        <v>181</v>
      </c>
      <c r="H27" s="7">
        <v>163</v>
      </c>
      <c r="I27" s="7">
        <v>172</v>
      </c>
      <c r="J27" s="7">
        <v>173</v>
      </c>
      <c r="K27" s="7">
        <v>205</v>
      </c>
      <c r="L27" s="84">
        <f>SUM(F27:K27)</f>
        <v>1093</v>
      </c>
      <c r="M27" s="85">
        <f>SUM(F27:K27)+(6*E27)</f>
        <v>1165</v>
      </c>
      <c r="N27" s="86">
        <f>M27/6</f>
        <v>194.16666666666666</v>
      </c>
      <c r="O27" s="72">
        <f>E27</f>
        <v>12</v>
      </c>
      <c r="P27" s="87">
        <f>N27</f>
        <v>194.16666666666666</v>
      </c>
      <c r="Q27" s="5">
        <v>148</v>
      </c>
      <c r="R27" s="5">
        <v>155</v>
      </c>
      <c r="S27" s="121">
        <f>SUM(P27:R27)+(2*O27)</f>
        <v>521.1666666666666</v>
      </c>
      <c r="T27" s="56"/>
      <c r="U27" s="55"/>
      <c r="V27" s="55"/>
      <c r="W27" s="55"/>
      <c r="X27" s="58"/>
    </row>
    <row r="28" spans="1:24" ht="12.75">
      <c r="A28" s="32">
        <f t="shared" si="1"/>
        <v>23</v>
      </c>
      <c r="B28" s="94" t="s">
        <v>36</v>
      </c>
      <c r="C28" s="83"/>
      <c r="D28" s="2"/>
      <c r="E28" s="2">
        <v>5</v>
      </c>
      <c r="F28" s="1">
        <v>173</v>
      </c>
      <c r="G28" s="7">
        <v>196</v>
      </c>
      <c r="H28" s="7">
        <v>152</v>
      </c>
      <c r="I28" s="7">
        <v>167</v>
      </c>
      <c r="J28" s="7">
        <v>184</v>
      </c>
      <c r="K28" s="7">
        <v>224</v>
      </c>
      <c r="L28" s="84">
        <v>0</v>
      </c>
      <c r="M28" s="85">
        <f>SUM(F28:K28)+(6*E28)</f>
        <v>1126</v>
      </c>
      <c r="N28" s="86">
        <f>M28/6</f>
        <v>187.66666666666666</v>
      </c>
      <c r="O28" s="72">
        <f>E28</f>
        <v>5</v>
      </c>
      <c r="P28" s="87">
        <f>N28</f>
        <v>187.66666666666666</v>
      </c>
      <c r="Q28" s="60">
        <v>175</v>
      </c>
      <c r="R28" s="60">
        <v>146</v>
      </c>
      <c r="S28" s="121">
        <f>SUM(P28:R28)+(2*O28)</f>
        <v>518.6666666666666</v>
      </c>
      <c r="T28" s="56"/>
      <c r="U28" s="55"/>
      <c r="V28" s="55"/>
      <c r="W28" s="55"/>
      <c r="X28" s="58"/>
    </row>
    <row r="29" spans="1:24" ht="13.5" thickBot="1">
      <c r="A29" s="70">
        <f t="shared" si="1"/>
        <v>24</v>
      </c>
      <c r="B29" s="108" t="s">
        <v>38</v>
      </c>
      <c r="C29" s="109"/>
      <c r="D29" s="15"/>
      <c r="E29" s="15">
        <v>1</v>
      </c>
      <c r="F29" s="17">
        <v>184</v>
      </c>
      <c r="G29" s="16">
        <v>160</v>
      </c>
      <c r="H29" s="16">
        <v>182</v>
      </c>
      <c r="I29" s="16">
        <v>159</v>
      </c>
      <c r="J29" s="16">
        <v>164</v>
      </c>
      <c r="K29" s="16">
        <v>203</v>
      </c>
      <c r="L29" s="110">
        <f>SUM(F29:K29)</f>
        <v>1052</v>
      </c>
      <c r="M29" s="98">
        <f>SUM(F29:K29)+(6*E29)</f>
        <v>1058</v>
      </c>
      <c r="N29" s="99">
        <f>M29/6</f>
        <v>176.33333333333334</v>
      </c>
      <c r="O29" s="73">
        <f>E29</f>
        <v>1</v>
      </c>
      <c r="P29" s="100">
        <f>N29</f>
        <v>176.33333333333334</v>
      </c>
      <c r="Q29" s="111">
        <v>150</v>
      </c>
      <c r="R29" s="111">
        <v>164</v>
      </c>
      <c r="S29" s="122">
        <f>SUM(P29:R29)+(2*O29)</f>
        <v>492.33333333333337</v>
      </c>
      <c r="T29" s="56"/>
      <c r="U29" s="55"/>
      <c r="V29" s="55"/>
      <c r="W29" s="55"/>
      <c r="X29" s="58"/>
    </row>
    <row r="30" spans="1:24" ht="12.75">
      <c r="A30" s="36">
        <f t="shared" si="1"/>
        <v>25</v>
      </c>
      <c r="B30" s="126" t="s">
        <v>30</v>
      </c>
      <c r="C30" s="104"/>
      <c r="D30" s="3"/>
      <c r="E30" s="3">
        <v>9</v>
      </c>
      <c r="F30" s="10">
        <v>159</v>
      </c>
      <c r="G30" s="8">
        <v>165</v>
      </c>
      <c r="H30" s="8">
        <v>155</v>
      </c>
      <c r="I30" s="8">
        <v>161</v>
      </c>
      <c r="J30" s="8">
        <v>169</v>
      </c>
      <c r="K30" s="8">
        <v>175</v>
      </c>
      <c r="L30" s="105">
        <v>1200</v>
      </c>
      <c r="M30" s="112">
        <f>SUM(F30:K30)+(6*E30)</f>
        <v>1038</v>
      </c>
      <c r="N30" s="113">
        <f>M30/6</f>
        <v>173</v>
      </c>
      <c r="O30" s="56"/>
      <c r="P30" s="114"/>
      <c r="Q30" s="58"/>
      <c r="R30" s="58"/>
      <c r="S30" s="114"/>
      <c r="T30" s="56"/>
      <c r="U30" s="55"/>
      <c r="V30" s="55"/>
      <c r="W30" s="55"/>
      <c r="X30" s="58"/>
    </row>
    <row r="31" spans="1:24" ht="12.75">
      <c r="A31" s="35">
        <f t="shared" si="1"/>
        <v>26</v>
      </c>
      <c r="B31" s="95" t="s">
        <v>49</v>
      </c>
      <c r="C31" s="83"/>
      <c r="D31" s="2"/>
      <c r="E31" s="2">
        <v>15</v>
      </c>
      <c r="F31" s="1">
        <v>136</v>
      </c>
      <c r="G31" s="7">
        <v>146</v>
      </c>
      <c r="H31" s="7">
        <v>178</v>
      </c>
      <c r="I31" s="7">
        <v>176</v>
      </c>
      <c r="J31" s="7">
        <v>158</v>
      </c>
      <c r="K31" s="7">
        <v>147</v>
      </c>
      <c r="L31" s="84">
        <v>0</v>
      </c>
      <c r="M31" s="85">
        <f>SUM(F31:K31)+(6*E31)</f>
        <v>1031</v>
      </c>
      <c r="N31" s="115">
        <f>M31/6</f>
        <v>171.83333333333334</v>
      </c>
      <c r="O31" s="56"/>
      <c r="P31" s="114"/>
      <c r="Q31" s="58"/>
      <c r="R31" s="58"/>
      <c r="S31" s="58"/>
      <c r="T31" s="56"/>
      <c r="U31" s="55"/>
      <c r="V31" s="55"/>
      <c r="W31" s="55"/>
      <c r="X31" s="58"/>
    </row>
    <row r="32" spans="1:24" ht="12.75">
      <c r="A32" s="35">
        <f t="shared" si="1"/>
        <v>27</v>
      </c>
      <c r="B32" s="95" t="s">
        <v>58</v>
      </c>
      <c r="C32" s="83"/>
      <c r="D32" s="2"/>
      <c r="E32" s="2">
        <v>15</v>
      </c>
      <c r="F32" s="1">
        <v>181</v>
      </c>
      <c r="G32" s="7">
        <v>187</v>
      </c>
      <c r="H32" s="7">
        <v>127</v>
      </c>
      <c r="I32" s="7">
        <v>169</v>
      </c>
      <c r="J32" s="7">
        <v>147</v>
      </c>
      <c r="K32" s="7">
        <v>125</v>
      </c>
      <c r="L32" s="84">
        <v>0</v>
      </c>
      <c r="M32" s="85">
        <f>SUM(F32:K32)+(6*E32)</f>
        <v>1026</v>
      </c>
      <c r="N32" s="115">
        <f>M32/6</f>
        <v>171</v>
      </c>
      <c r="O32" s="56"/>
      <c r="P32" s="114"/>
      <c r="Q32" s="58"/>
      <c r="R32" s="58"/>
      <c r="S32" s="58"/>
      <c r="T32" s="56"/>
      <c r="U32" s="55"/>
      <c r="V32" s="55"/>
      <c r="W32" s="55"/>
      <c r="X32" s="58"/>
    </row>
    <row r="33" spans="1:24" ht="12.75">
      <c r="A33" s="35">
        <f t="shared" si="1"/>
        <v>28</v>
      </c>
      <c r="B33" s="95" t="s">
        <v>60</v>
      </c>
      <c r="C33" s="83"/>
      <c r="D33" s="2"/>
      <c r="E33" s="2">
        <v>0</v>
      </c>
      <c r="F33" s="1">
        <v>183</v>
      </c>
      <c r="G33" s="7">
        <v>171</v>
      </c>
      <c r="H33" s="7">
        <v>156</v>
      </c>
      <c r="I33" s="7">
        <v>180</v>
      </c>
      <c r="J33" s="7">
        <v>133</v>
      </c>
      <c r="K33" s="7">
        <v>199</v>
      </c>
      <c r="L33" s="84">
        <v>0</v>
      </c>
      <c r="M33" s="85">
        <f>SUM(F33:K33)+(6*E33)</f>
        <v>1022</v>
      </c>
      <c r="N33" s="115">
        <f>M33/6</f>
        <v>170.33333333333334</v>
      </c>
      <c r="O33" s="56"/>
      <c r="P33" s="114"/>
      <c r="Q33" s="58"/>
      <c r="R33" s="58"/>
      <c r="S33" s="58"/>
      <c r="T33" s="56"/>
      <c r="U33" s="55"/>
      <c r="V33" s="55"/>
      <c r="W33" s="55"/>
      <c r="X33" s="58"/>
    </row>
    <row r="34" spans="1:24" ht="12.75">
      <c r="A34" s="35">
        <f t="shared" si="1"/>
        <v>29</v>
      </c>
      <c r="B34" s="95" t="s">
        <v>50</v>
      </c>
      <c r="C34" s="83"/>
      <c r="D34" s="2"/>
      <c r="E34" s="2">
        <v>18</v>
      </c>
      <c r="F34" s="1">
        <v>126</v>
      </c>
      <c r="G34" s="7">
        <v>157</v>
      </c>
      <c r="H34" s="7">
        <v>125</v>
      </c>
      <c r="I34" s="7">
        <v>148</v>
      </c>
      <c r="J34" s="7">
        <v>157</v>
      </c>
      <c r="K34" s="7">
        <v>199</v>
      </c>
      <c r="L34" s="84">
        <v>0</v>
      </c>
      <c r="M34" s="85">
        <f>SUM(F34:K34)+(6*E34)</f>
        <v>1020</v>
      </c>
      <c r="N34" s="115">
        <f>M34/6</f>
        <v>170</v>
      </c>
      <c r="O34" s="56"/>
      <c r="P34" s="114"/>
      <c r="Q34" s="58"/>
      <c r="R34" s="58"/>
      <c r="S34" s="58"/>
      <c r="T34" s="56"/>
      <c r="U34" s="55"/>
      <c r="V34" s="55"/>
      <c r="W34" s="55"/>
      <c r="X34" s="58"/>
    </row>
    <row r="35" spans="1:24" ht="12.75">
      <c r="A35" s="35">
        <f t="shared" si="1"/>
        <v>30</v>
      </c>
      <c r="B35" s="95" t="s">
        <v>52</v>
      </c>
      <c r="C35" s="83"/>
      <c r="D35" s="2"/>
      <c r="E35" s="2">
        <v>8</v>
      </c>
      <c r="F35" s="1">
        <v>166</v>
      </c>
      <c r="G35" s="7">
        <v>132</v>
      </c>
      <c r="H35" s="7">
        <v>188</v>
      </c>
      <c r="I35" s="7">
        <v>140</v>
      </c>
      <c r="J35" s="7">
        <v>146</v>
      </c>
      <c r="K35" s="7">
        <v>195</v>
      </c>
      <c r="L35" s="84">
        <v>0</v>
      </c>
      <c r="M35" s="85">
        <f>SUM(F35:K35)+(6*E35)</f>
        <v>1015</v>
      </c>
      <c r="N35" s="115">
        <f>M35/6</f>
        <v>169.16666666666666</v>
      </c>
      <c r="O35" s="56"/>
      <c r="P35" s="114"/>
      <c r="Q35" s="58"/>
      <c r="R35" s="58"/>
      <c r="S35" s="58"/>
      <c r="T35" s="56"/>
      <c r="U35" s="55"/>
      <c r="V35" s="55"/>
      <c r="W35" s="55"/>
      <c r="X35" s="58"/>
    </row>
    <row r="36" spans="1:24" ht="12.75">
      <c r="A36" s="35">
        <f t="shared" si="1"/>
        <v>31</v>
      </c>
      <c r="B36" s="95" t="s">
        <v>40</v>
      </c>
      <c r="C36" s="83"/>
      <c r="D36" s="2"/>
      <c r="E36" s="2">
        <v>9</v>
      </c>
      <c r="F36" s="1">
        <v>163</v>
      </c>
      <c r="G36" s="7">
        <v>150</v>
      </c>
      <c r="H36" s="7">
        <v>170</v>
      </c>
      <c r="I36" s="7">
        <v>161</v>
      </c>
      <c r="J36" s="7">
        <v>168</v>
      </c>
      <c r="K36" s="7">
        <v>141</v>
      </c>
      <c r="L36" s="84">
        <v>0</v>
      </c>
      <c r="M36" s="85">
        <f>SUM(F36:K36)+(6*E36)</f>
        <v>1007</v>
      </c>
      <c r="N36" s="115">
        <f>M36/6</f>
        <v>167.83333333333334</v>
      </c>
      <c r="O36" s="56"/>
      <c r="P36" s="114"/>
      <c r="Q36" s="58"/>
      <c r="R36" s="58"/>
      <c r="S36" s="58"/>
      <c r="T36" s="56"/>
      <c r="U36" s="55"/>
      <c r="V36" s="55"/>
      <c r="W36" s="55"/>
      <c r="X36" s="58"/>
    </row>
    <row r="37" spans="1:24" ht="12.75">
      <c r="A37" s="35">
        <f t="shared" si="1"/>
        <v>32</v>
      </c>
      <c r="B37" s="95" t="s">
        <v>56</v>
      </c>
      <c r="C37" s="83"/>
      <c r="D37" s="2"/>
      <c r="E37" s="2">
        <v>12</v>
      </c>
      <c r="F37" s="1">
        <v>109</v>
      </c>
      <c r="G37" s="7">
        <v>155</v>
      </c>
      <c r="H37" s="7">
        <v>170</v>
      </c>
      <c r="I37" s="7">
        <v>171</v>
      </c>
      <c r="J37" s="7">
        <v>146</v>
      </c>
      <c r="K37" s="7">
        <v>148</v>
      </c>
      <c r="L37" s="84">
        <v>0</v>
      </c>
      <c r="M37" s="85">
        <f>SUM(F37:K37)+(6*E37)</f>
        <v>971</v>
      </c>
      <c r="N37" s="115">
        <f>M37/6</f>
        <v>161.83333333333334</v>
      </c>
      <c r="O37" s="56"/>
      <c r="P37" s="114"/>
      <c r="Q37" s="58"/>
      <c r="R37" s="58"/>
      <c r="S37" s="58"/>
      <c r="T37" s="56"/>
      <c r="U37" s="55"/>
      <c r="V37" s="55"/>
      <c r="W37" s="55"/>
      <c r="X37" s="58"/>
    </row>
    <row r="38" spans="1:24" ht="12.75">
      <c r="A38" s="35">
        <f t="shared" si="1"/>
        <v>33</v>
      </c>
      <c r="B38" s="95" t="s">
        <v>54</v>
      </c>
      <c r="C38" s="83"/>
      <c r="D38" s="2"/>
      <c r="E38" s="2">
        <v>11</v>
      </c>
      <c r="F38" s="1">
        <v>148</v>
      </c>
      <c r="G38" s="7">
        <v>135</v>
      </c>
      <c r="H38" s="7">
        <v>168</v>
      </c>
      <c r="I38" s="7">
        <v>148</v>
      </c>
      <c r="J38" s="7">
        <v>164</v>
      </c>
      <c r="K38" s="7">
        <v>128</v>
      </c>
      <c r="L38" s="84">
        <v>0</v>
      </c>
      <c r="M38" s="85">
        <f>SUM(F38:K38)+(6*E38)</f>
        <v>957</v>
      </c>
      <c r="N38" s="115">
        <f>M38/6</f>
        <v>159.5</v>
      </c>
      <c r="O38" s="56"/>
      <c r="P38" s="114"/>
      <c r="Q38" s="58"/>
      <c r="R38" s="58"/>
      <c r="S38" s="58"/>
      <c r="T38" s="56"/>
      <c r="U38" s="55"/>
      <c r="V38" s="55"/>
      <c r="W38" s="55"/>
      <c r="X38" s="58"/>
    </row>
    <row r="39" spans="1:24" ht="12.75">
      <c r="A39" s="35">
        <f t="shared" si="1"/>
        <v>34</v>
      </c>
      <c r="B39" s="95" t="s">
        <v>53</v>
      </c>
      <c r="C39" s="83"/>
      <c r="D39" s="2"/>
      <c r="E39" s="2">
        <v>8</v>
      </c>
      <c r="F39" s="1">
        <v>160</v>
      </c>
      <c r="G39" s="7">
        <v>173</v>
      </c>
      <c r="H39" s="7">
        <v>127</v>
      </c>
      <c r="I39" s="7">
        <v>134</v>
      </c>
      <c r="J39" s="7">
        <v>149</v>
      </c>
      <c r="K39" s="7">
        <v>133</v>
      </c>
      <c r="L39" s="84">
        <f>SUM(F39:K39)</f>
        <v>876</v>
      </c>
      <c r="M39" s="85">
        <f>SUM(F39:K39)+(6*E39)</f>
        <v>924</v>
      </c>
      <c r="N39" s="115">
        <f>M39/6</f>
        <v>154</v>
      </c>
      <c r="O39" s="56"/>
      <c r="P39" s="114"/>
      <c r="Q39" s="58"/>
      <c r="R39" s="58"/>
      <c r="S39" s="58"/>
      <c r="T39" s="56"/>
      <c r="U39" s="55"/>
      <c r="V39" s="55"/>
      <c r="W39" s="55"/>
      <c r="X39" s="58"/>
    </row>
    <row r="40" spans="1:24" ht="12.75">
      <c r="A40" s="35">
        <f t="shared" si="1"/>
        <v>35</v>
      </c>
      <c r="B40" s="95" t="s">
        <v>51</v>
      </c>
      <c r="C40" s="83"/>
      <c r="D40" s="2"/>
      <c r="E40" s="2">
        <v>8</v>
      </c>
      <c r="F40" s="1">
        <v>144</v>
      </c>
      <c r="G40" s="7">
        <v>127</v>
      </c>
      <c r="H40" s="7">
        <v>137</v>
      </c>
      <c r="I40" s="7">
        <v>134</v>
      </c>
      <c r="J40" s="7">
        <v>129</v>
      </c>
      <c r="K40" s="7">
        <v>196</v>
      </c>
      <c r="L40" s="84">
        <v>0</v>
      </c>
      <c r="M40" s="85">
        <f>SUM(F40:K40)+(6*E40)</f>
        <v>915</v>
      </c>
      <c r="N40" s="115">
        <f>M40/6</f>
        <v>152.5</v>
      </c>
      <c r="O40" s="56"/>
      <c r="P40" s="114"/>
      <c r="Q40" s="58"/>
      <c r="R40" s="58"/>
      <c r="S40" s="58"/>
      <c r="T40" s="56"/>
      <c r="U40" s="55"/>
      <c r="V40" s="55"/>
      <c r="W40" s="55"/>
      <c r="X40" s="58"/>
    </row>
    <row r="41" spans="1:24" ht="13.5" thickBot="1">
      <c r="A41" s="37">
        <f t="shared" si="1"/>
        <v>36</v>
      </c>
      <c r="B41" s="108" t="s">
        <v>57</v>
      </c>
      <c r="C41" s="109"/>
      <c r="D41" s="15"/>
      <c r="E41" s="15">
        <v>1</v>
      </c>
      <c r="F41" s="17">
        <v>167</v>
      </c>
      <c r="G41" s="16">
        <v>121</v>
      </c>
      <c r="H41" s="16">
        <v>146</v>
      </c>
      <c r="I41" s="16">
        <v>138</v>
      </c>
      <c r="J41" s="16">
        <v>152</v>
      </c>
      <c r="K41" s="16">
        <v>185</v>
      </c>
      <c r="L41" s="110">
        <v>0</v>
      </c>
      <c r="M41" s="98">
        <f>SUM(F41:K41)+(6*E41)</f>
        <v>915</v>
      </c>
      <c r="N41" s="116">
        <f>M41/6</f>
        <v>152.5</v>
      </c>
      <c r="O41" s="56"/>
      <c r="P41" s="114"/>
      <c r="Q41" s="58"/>
      <c r="R41" s="58"/>
      <c r="S41" s="58"/>
      <c r="T41" s="56"/>
      <c r="U41" s="55"/>
      <c r="V41" s="55"/>
      <c r="W41" s="55"/>
      <c r="X41" s="58"/>
    </row>
  </sheetData>
  <sheetProtection/>
  <mergeCells count="4">
    <mergeCell ref="A1:X1"/>
    <mergeCell ref="P2:S2"/>
    <mergeCell ref="U2:X2"/>
    <mergeCell ref="F2:K2"/>
  </mergeCells>
  <conditionalFormatting sqref="L6:M41">
    <cfRule type="cellIs" priority="1" dxfId="7" operator="greaterThanOrEqual" stopIfTrue="1">
      <formula>10000</formula>
    </cfRule>
  </conditionalFormatting>
  <conditionalFormatting sqref="F6:K41">
    <cfRule type="cellIs" priority="2" dxfId="8" operator="between" stopIfTrue="1">
      <formula>200</formula>
      <formula>229</formula>
    </cfRule>
    <cfRule type="cellIs" priority="3" dxfId="9" operator="between" stopIfTrue="1">
      <formula>230</formula>
      <formula>249</formula>
    </cfRule>
    <cfRule type="cellIs" priority="4" dxfId="10" operator="greaterThanOrEqual" stopIfTrue="1">
      <formula>250</formula>
    </cfRule>
  </conditionalFormatting>
  <conditionalFormatting sqref="N6:N41 U6:X41 P6:S41">
    <cfRule type="cellIs" priority="5" dxfId="7" operator="between" stopIfTrue="1">
      <formula>200</formula>
      <formula>229</formula>
    </cfRule>
    <cfRule type="cellIs" priority="6" dxfId="11" operator="between" stopIfTrue="1">
      <formula>230</formula>
      <formula>249</formula>
    </cfRule>
    <cfRule type="cellIs" priority="7" dxfId="10" operator="equal" stopIfTrue="1">
      <formula>300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Adam Vondráček</cp:lastModifiedBy>
  <cp:lastPrinted>2011-02-02T09:20:03Z</cp:lastPrinted>
  <dcterms:created xsi:type="dcterms:W3CDTF">2001-07-28T22:57:59Z</dcterms:created>
  <dcterms:modified xsi:type="dcterms:W3CDTF">2016-02-07T20:28:24Z</dcterms:modified>
  <cp:category/>
  <cp:version/>
  <cp:contentType/>
  <cp:contentStatus/>
</cp:coreProperties>
</file>