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52" tabRatio="705" firstSheet="1" activeTab="1"/>
  </bookViews>
  <sheets>
    <sheet name="jmena" sheetId="1" state="hidden" r:id="rId1"/>
    <sheet name="Dráhy" sheetId="2" r:id="rId2"/>
    <sheet name="Pořadí" sheetId="3" r:id="rId3"/>
  </sheets>
  <definedNames>
    <definedName name="Excel_BuiltIn__FilterDatabase_1" localSheetId="0">'jmena'!$A$1:$B$19</definedName>
    <definedName name="Excel_BuiltIn__FilterDatabase_1">#REF!</definedName>
    <definedName name="hraci">'jmena'!$G$2:$G$100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safra:
DODRŽET </t>
        </r>
        <r>
          <rPr>
            <sz val="8"/>
            <color indexed="8"/>
            <rFont val="Times New Roman"/>
            <family val="1"/>
          </rPr>
          <t>příjmení na konci !!! Muž/žena !!</t>
        </r>
      </text>
    </comment>
  </commentList>
</comments>
</file>

<file path=xl/sharedStrings.xml><?xml version="1.0" encoding="utf-8"?>
<sst xmlns="http://schemas.openxmlformats.org/spreadsheetml/2006/main" count="245" uniqueCount="143">
  <si>
    <t>náhodné číslo</t>
  </si>
  <si>
    <t>BODY</t>
  </si>
  <si>
    <t>TOP</t>
  </si>
  <si>
    <t>pořadí</t>
  </si>
  <si>
    <t>1-8</t>
  </si>
  <si>
    <t>9-16</t>
  </si>
  <si>
    <t>17-24</t>
  </si>
  <si>
    <t>Dráha</t>
  </si>
  <si>
    <t>Pořadí</t>
  </si>
  <si>
    <t>Hra 1</t>
  </si>
  <si>
    <t>Hra 2</t>
  </si>
  <si>
    <t>Hra 3</t>
  </si>
  <si>
    <t>Hra 4</t>
  </si>
  <si>
    <t>Hra 5</t>
  </si>
  <si>
    <t>Hra 6</t>
  </si>
  <si>
    <t>Součet</t>
  </si>
  <si>
    <t>Průměr</t>
  </si>
  <si>
    <t>jméno a příjmení hráče</t>
  </si>
  <si>
    <t>pohlaví</t>
  </si>
  <si>
    <t>Jiří Bednář</t>
  </si>
  <si>
    <t>Michal Hříbal</t>
  </si>
  <si>
    <t>Jakub Alexa</t>
  </si>
  <si>
    <t>Robert Valíček</t>
  </si>
  <si>
    <t>Miloš Bacík</t>
  </si>
  <si>
    <t>Jitka Bacíková</t>
  </si>
  <si>
    <t>Vlastík Chládek</t>
  </si>
  <si>
    <t>Hanka Chládková</t>
  </si>
  <si>
    <t>Dušan Zelený</t>
  </si>
  <si>
    <t>Mirek Kamený</t>
  </si>
  <si>
    <t>Jiří Kratochvíl</t>
  </si>
  <si>
    <t>Radim Jordánek</t>
  </si>
  <si>
    <t>Alenka Míšenská</t>
  </si>
  <si>
    <t>Petr Schön</t>
  </si>
  <si>
    <t>Honza Kšica</t>
  </si>
  <si>
    <t>Dáša Dvořáčková</t>
  </si>
  <si>
    <t>Milan Rössler</t>
  </si>
  <si>
    <t>Tomáš Smola</t>
  </si>
  <si>
    <t>Zdeněk Minář</t>
  </si>
  <si>
    <t>Mirek Skalák</t>
  </si>
  <si>
    <t>Aleš Nečas</t>
  </si>
  <si>
    <t>Martina Valíčková</t>
  </si>
  <si>
    <t>Hanka Součková</t>
  </si>
  <si>
    <t>Tonda Šafr</t>
  </si>
  <si>
    <t>Jiří Rimpler</t>
  </si>
  <si>
    <t>Zdeněk Hloušek</t>
  </si>
  <si>
    <t>Jarda Slouka</t>
  </si>
  <si>
    <t>Tereza Hamerská</t>
  </si>
  <si>
    <t>Libor Kratochvíl</t>
  </si>
  <si>
    <t>Laďa Novák</t>
  </si>
  <si>
    <t>Hanka Žáčková</t>
  </si>
  <si>
    <t>Jiří Holek</t>
  </si>
  <si>
    <t>Petr Koláček</t>
  </si>
  <si>
    <t>Svatka Skryjová</t>
  </si>
  <si>
    <t>Jan Zavřel</t>
  </si>
  <si>
    <t>Laďa Chlup</t>
  </si>
  <si>
    <t>Honza Nečas</t>
  </si>
  <si>
    <t>Mirek Štěcha</t>
  </si>
  <si>
    <t>Petr Kovář</t>
  </si>
  <si>
    <t>Jiří Wetter</t>
  </si>
  <si>
    <t>Aneta Nováková</t>
  </si>
  <si>
    <t>Martin Jakl</t>
  </si>
  <si>
    <t>Michal Kopřiva</t>
  </si>
  <si>
    <t>Martin Handl</t>
  </si>
  <si>
    <t>Alois Kunc</t>
  </si>
  <si>
    <t>Michal Minařík</t>
  </si>
  <si>
    <t>Michal Šebek</t>
  </si>
  <si>
    <t>Verča Šedová</t>
  </si>
  <si>
    <t>Jiří Dražil</t>
  </si>
  <si>
    <t>Vašek Chládek</t>
  </si>
  <si>
    <t>Miloš Vávra</t>
  </si>
  <si>
    <t>???</t>
  </si>
  <si>
    <t>Hráč</t>
  </si>
  <si>
    <t>součet za Tým</t>
  </si>
  <si>
    <t>Luboš Raibl</t>
  </si>
  <si>
    <t>ž</t>
  </si>
  <si>
    <t>Standa Fránek</t>
  </si>
  <si>
    <t>Adam Vaněrka</t>
  </si>
  <si>
    <t>Věrka Hlouchová</t>
  </si>
  <si>
    <t>Dušan Pukl</t>
  </si>
  <si>
    <t>Jiří Míšenský</t>
  </si>
  <si>
    <t>Filip Korčák</t>
  </si>
  <si>
    <t>Ondra Šumpich</t>
  </si>
  <si>
    <t>Christopher Fischer</t>
  </si>
  <si>
    <t>Dana Bušová</t>
  </si>
  <si>
    <t>Romana Fischer</t>
  </si>
  <si>
    <t>Pepa Opálka</t>
  </si>
  <si>
    <t>Honza Sýkora</t>
  </si>
  <si>
    <t>Tomáš Fojtík</t>
  </si>
  <si>
    <t>Lucie Kopřivová</t>
  </si>
  <si>
    <t>Sabina Valíčková</t>
  </si>
  <si>
    <t>Gabriela Kocourková</t>
  </si>
  <si>
    <t>hráči - seznam</t>
  </si>
  <si>
    <t>Zuzka Priedhorská</t>
  </si>
  <si>
    <t>Milan Potomský</t>
  </si>
  <si>
    <t>Marek Novotný</t>
  </si>
  <si>
    <t>David Novotný</t>
  </si>
  <si>
    <t>Dominik Mlčoch</t>
  </si>
  <si>
    <t>Víťa Balák</t>
  </si>
  <si>
    <t>Pepa Kužel</t>
  </si>
  <si>
    <t>Jiří Hromek</t>
  </si>
  <si>
    <t>Ája Černá</t>
  </si>
  <si>
    <t>Pavel Šmerda</t>
  </si>
  <si>
    <t>Kryštof Čech</t>
  </si>
  <si>
    <t>Zuzka Kuncová</t>
  </si>
  <si>
    <t>Bára Holánová</t>
  </si>
  <si>
    <t>Schůt Ladislav</t>
  </si>
  <si>
    <t>Kiseljov Voloďa</t>
  </si>
  <si>
    <t>Láník Igor</t>
  </si>
  <si>
    <t>Brokeš František</t>
  </si>
  <si>
    <t>Valter Viktor</t>
  </si>
  <si>
    <t>Rychtařík Josef</t>
  </si>
  <si>
    <t>Jméno</t>
  </si>
  <si>
    <t>Celkem body</t>
  </si>
  <si>
    <t>1. Turnaj</t>
  </si>
  <si>
    <t>2. Turnaj</t>
  </si>
  <si>
    <t>3. Turnaj</t>
  </si>
  <si>
    <t>4. Turnaj</t>
  </si>
  <si>
    <t>5. Turnaj</t>
  </si>
  <si>
    <t>6. Turnaj</t>
  </si>
  <si>
    <t>7. Turnaj</t>
  </si>
  <si>
    <t>8. Turnaj</t>
  </si>
  <si>
    <t>9. Turnaj</t>
  </si>
  <si>
    <t>10. Turnaj</t>
  </si>
  <si>
    <t>Skřipská Emilie</t>
  </si>
  <si>
    <t>Brokešová Anička</t>
  </si>
  <si>
    <t>Opatřil Josef</t>
  </si>
  <si>
    <t>Kšica Jan</t>
  </si>
  <si>
    <t>Šolc Miroslav</t>
  </si>
  <si>
    <t>Skřipský František</t>
  </si>
  <si>
    <t>Henzl Petr</t>
  </si>
  <si>
    <t>Opatřilová Věra</t>
  </si>
  <si>
    <t>Pleticha Jaroslav</t>
  </si>
  <si>
    <t>Turnaj Láník 60+</t>
  </si>
  <si>
    <t>Pačínková Alenka</t>
  </si>
  <si>
    <t>Gheorghe Karel</t>
  </si>
  <si>
    <t>Pitaš Vladimír</t>
  </si>
  <si>
    <t>Schůtová Anička</t>
  </si>
  <si>
    <t>Trávníček Zdeněk</t>
  </si>
  <si>
    <t>Daněk Václav</t>
  </si>
  <si>
    <t>Jindřišek Milan</t>
  </si>
  <si>
    <t>Schůt Laďa</t>
  </si>
  <si>
    <t>Klement Mirek</t>
  </si>
  <si>
    <t>Vávra Miloš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</si>
</sst>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36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name val="Arial CE"/>
      <family val="2"/>
    </font>
    <font>
      <b/>
      <u val="single"/>
      <sz val="16"/>
      <name val="Arial CE"/>
      <family val="2"/>
    </font>
    <font>
      <sz val="10"/>
      <color indexed="11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2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20"/>
      <color indexed="12"/>
      <name val="Arial CE"/>
      <family val="2"/>
    </font>
    <font>
      <b/>
      <sz val="10"/>
      <color indexed="12"/>
      <name val="Arial CE"/>
      <family val="2"/>
    </font>
    <font>
      <b/>
      <i/>
      <sz val="10"/>
      <color indexed="9"/>
      <name val="Arial CE"/>
      <family val="2"/>
    </font>
    <font>
      <sz val="10"/>
      <color indexed="9"/>
      <name val="Arial CE"/>
      <family val="2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166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49" fontId="24" fillId="0" borderId="0" xfId="0" applyNumberFormat="1" applyFont="1" applyAlignment="1" applyProtection="1">
      <alignment horizontal="center"/>
      <protection/>
    </xf>
    <xf numFmtId="0" fontId="19" fillId="24" borderId="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1" fontId="26" fillId="0" borderId="11" xfId="0" applyNumberFormat="1" applyFont="1" applyBorder="1" applyAlignment="1" applyProtection="1">
      <alignment horizontal="center" vertical="center" wrapText="1"/>
      <protection/>
    </xf>
    <xf numFmtId="0" fontId="28" fillId="25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0" fontId="29" fillId="0" borderId="12" xfId="0" applyFont="1" applyBorder="1" applyAlignment="1" applyProtection="1">
      <alignment horizontal="center"/>
      <protection/>
    </xf>
    <xf numFmtId="0" fontId="30" fillId="0" borderId="12" xfId="0" applyFont="1" applyBorder="1" applyAlignment="1" applyProtection="1">
      <alignment horizontal="center"/>
      <protection/>
    </xf>
    <xf numFmtId="1" fontId="29" fillId="0" borderId="12" xfId="0" applyNumberFormat="1" applyFont="1" applyBorder="1" applyAlignment="1" applyProtection="1">
      <alignment horizontal="center"/>
      <protection/>
    </xf>
    <xf numFmtId="0" fontId="32" fillId="25" borderId="0" xfId="0" applyFont="1" applyFill="1" applyBorder="1" applyAlignment="1" applyProtection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33" fillId="0" borderId="0" xfId="0" applyFont="1" applyAlignment="1">
      <alignment horizontal="center"/>
    </xf>
    <xf numFmtId="0" fontId="0" fillId="0" borderId="12" xfId="0" applyBorder="1" applyAlignment="1" applyProtection="1">
      <alignment/>
      <protection/>
    </xf>
    <xf numFmtId="0" fontId="0" fillId="0" borderId="0" xfId="45" applyFont="1" applyBorder="1" applyAlignment="1">
      <alignment horizontal="center"/>
      <protection/>
    </xf>
    <xf numFmtId="0" fontId="0" fillId="0" borderId="0" xfId="0" applyBorder="1" applyAlignment="1">
      <alignment/>
    </xf>
    <xf numFmtId="166" fontId="19" fillId="0" borderId="0" xfId="0" applyNumberFormat="1" applyFont="1" applyBorder="1" applyAlignment="1">
      <alignment horizontal="center"/>
    </xf>
    <xf numFmtId="0" fontId="1" fillId="0" borderId="0" xfId="45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1" fillId="0" borderId="0" xfId="45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31" fillId="25" borderId="14" xfId="0" applyFont="1" applyFill="1" applyBorder="1" applyAlignment="1" applyProtection="1">
      <alignment horizontal="center" vertical="center"/>
      <protection/>
    </xf>
    <xf numFmtId="0" fontId="29" fillId="0" borderId="15" xfId="0" applyFont="1" applyBorder="1" applyAlignment="1" applyProtection="1">
      <alignment horizontal="center"/>
      <protection/>
    </xf>
    <xf numFmtId="0" fontId="27" fillId="25" borderId="14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celkově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6"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ont>
        <b val="0"/>
        <strike val="0"/>
        <color rgb="FFFFFFFF"/>
      </font>
      <border/>
    </dxf>
    <dxf>
      <font>
        <b/>
        <i val="0"/>
      </font>
      <fill>
        <patternFill patternType="solid">
          <fgColor rgb="FFFFFF00"/>
          <bgColor rgb="FFFFFF00"/>
        </patternFill>
      </fill>
      <border/>
    </dxf>
    <dxf>
      <font>
        <b/>
        <i val="0"/>
      </font>
      <fill>
        <patternFill patternType="solid">
          <fgColor rgb="FF00FFFF"/>
          <bgColor rgb="FF00FFFF"/>
        </patternFill>
      </fill>
      <border/>
    </dxf>
    <dxf>
      <font>
        <b/>
        <i val="0"/>
      </font>
      <fill>
        <patternFill patternType="solid">
          <fgColor rgb="FFFFCC00"/>
          <bgColor rgb="FF99CC00"/>
        </patternFill>
      </fill>
      <border/>
    </dxf>
    <dxf>
      <font>
        <b/>
        <i/>
        <color rgb="FF0000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0"/>
  <sheetViews>
    <sheetView zoomScalePageLayoutView="0" workbookViewId="0" topLeftCell="A9">
      <selection activeCell="C23" sqref="C23"/>
    </sheetView>
  </sheetViews>
  <sheetFormatPr defaultColWidth="9.00390625" defaultRowHeight="12.75"/>
  <cols>
    <col min="1" max="1" width="23.625" style="1" customWidth="1"/>
    <col min="2" max="2" width="14.00390625" style="2" customWidth="1"/>
    <col min="3" max="3" width="16.50390625" style="0" customWidth="1"/>
    <col min="7" max="7" width="20.375" style="1" bestFit="1" customWidth="1"/>
  </cols>
  <sheetData>
    <row r="1" spans="1:8" ht="12.75">
      <c r="A1" s="3" t="s">
        <v>17</v>
      </c>
      <c r="B1" s="4" t="s">
        <v>0</v>
      </c>
      <c r="F1" s="36"/>
      <c r="G1" s="37" t="s">
        <v>91</v>
      </c>
      <c r="H1" s="36"/>
    </row>
    <row r="2" spans="1:8" ht="12.75">
      <c r="A2" s="1" t="s">
        <v>82</v>
      </c>
      <c r="B2" s="2">
        <f aca="true" ca="1" t="shared" si="0" ref="B2:B25">RAND()</f>
        <v>0.8138436332299972</v>
      </c>
      <c r="F2" s="36"/>
      <c r="G2" s="40" t="s">
        <v>70</v>
      </c>
      <c r="H2" s="36"/>
    </row>
    <row r="3" spans="1:8" ht="12.75">
      <c r="A3" s="1" t="s">
        <v>84</v>
      </c>
      <c r="B3" s="2">
        <f ca="1" t="shared" si="0"/>
        <v>0.4554066525401229</v>
      </c>
      <c r="F3" s="36"/>
      <c r="G3" s="1" t="s">
        <v>76</v>
      </c>
      <c r="H3" s="36"/>
    </row>
    <row r="4" spans="1:8" ht="12.75">
      <c r="A4" s="1" t="s">
        <v>29</v>
      </c>
      <c r="B4" s="2">
        <f ca="1" t="shared" si="0"/>
        <v>0.8879995561471059</v>
      </c>
      <c r="F4" s="36"/>
      <c r="G4" s="1" t="s">
        <v>100</v>
      </c>
      <c r="H4" s="36"/>
    </row>
    <row r="5" spans="1:8" ht="12.75">
      <c r="A5" s="1" t="s">
        <v>90</v>
      </c>
      <c r="B5" s="2">
        <f ca="1" t="shared" si="0"/>
        <v>0.9202693971575162</v>
      </c>
      <c r="F5" s="36"/>
      <c r="G5" s="39" t="s">
        <v>31</v>
      </c>
      <c r="H5" s="36"/>
    </row>
    <row r="6" spans="1:8" ht="12.75">
      <c r="A6" s="1" t="s">
        <v>80</v>
      </c>
      <c r="B6" s="2">
        <f ca="1" t="shared" si="0"/>
        <v>0.10723040136763728</v>
      </c>
      <c r="F6" s="36"/>
      <c r="G6" s="38" t="s">
        <v>39</v>
      </c>
      <c r="H6" s="36"/>
    </row>
    <row r="7" spans="1:8" ht="12.75">
      <c r="A7" s="1" t="s">
        <v>88</v>
      </c>
      <c r="B7" s="2">
        <f ca="1" t="shared" si="0"/>
        <v>0.08697555703609239</v>
      </c>
      <c r="F7" s="36"/>
      <c r="G7" s="40" t="s">
        <v>63</v>
      </c>
      <c r="H7" s="36"/>
    </row>
    <row r="8" spans="1:8" ht="12.75">
      <c r="A8" s="1" t="s">
        <v>95</v>
      </c>
      <c r="B8" s="2">
        <f ca="1" t="shared" si="0"/>
        <v>0.18409248592121707</v>
      </c>
      <c r="F8" s="36"/>
      <c r="G8" s="40" t="s">
        <v>59</v>
      </c>
      <c r="H8" s="36"/>
    </row>
    <row r="9" spans="1:8" ht="12.75">
      <c r="A9" s="1" t="s">
        <v>31</v>
      </c>
      <c r="B9" s="2">
        <f ca="1" t="shared" si="0"/>
        <v>0.7280670432317328</v>
      </c>
      <c r="F9" s="36"/>
      <c r="G9" s="1" t="s">
        <v>104</v>
      </c>
      <c r="H9" s="36"/>
    </row>
    <row r="10" spans="1:8" ht="12.75">
      <c r="A10" s="1" t="s">
        <v>94</v>
      </c>
      <c r="B10" s="2">
        <f ca="1" t="shared" si="0"/>
        <v>0.6684500526816644</v>
      </c>
      <c r="F10" s="36"/>
      <c r="G10" s="1" t="s">
        <v>83</v>
      </c>
      <c r="H10" s="36"/>
    </row>
    <row r="11" spans="1:8" ht="12.75">
      <c r="A11" s="1" t="s">
        <v>33</v>
      </c>
      <c r="B11" s="2">
        <f ca="1" t="shared" si="0"/>
        <v>0.6709118846425806</v>
      </c>
      <c r="F11" s="36"/>
      <c r="G11" s="39" t="s">
        <v>34</v>
      </c>
      <c r="H11" s="36"/>
    </row>
    <row r="12" spans="1:8" ht="12.75">
      <c r="A12" s="1" t="s">
        <v>40</v>
      </c>
      <c r="B12" s="2">
        <f ca="1" t="shared" si="0"/>
        <v>0.800848306569266</v>
      </c>
      <c r="F12" s="36"/>
      <c r="G12" s="1" t="s">
        <v>95</v>
      </c>
      <c r="H12" s="36"/>
    </row>
    <row r="13" spans="1:8" ht="12.75">
      <c r="A13" s="1" t="s">
        <v>30</v>
      </c>
      <c r="B13" s="2">
        <f ca="1" t="shared" si="0"/>
        <v>0.7870289402728549</v>
      </c>
      <c r="F13" s="36"/>
      <c r="G13" s="1" t="s">
        <v>96</v>
      </c>
      <c r="H13" s="36"/>
    </row>
    <row r="14" spans="1:8" ht="12.75">
      <c r="A14" s="1" t="s">
        <v>97</v>
      </c>
      <c r="B14" s="2">
        <f ca="1" t="shared" si="0"/>
        <v>0.6137883908738511</v>
      </c>
      <c r="F14" s="36"/>
      <c r="G14" s="1" t="s">
        <v>78</v>
      </c>
      <c r="H14" s="36"/>
    </row>
    <row r="15" spans="1:8" ht="12.75">
      <c r="A15" s="1" t="s">
        <v>37</v>
      </c>
      <c r="B15" s="2">
        <f ca="1" t="shared" si="0"/>
        <v>0.8548233926185554</v>
      </c>
      <c r="F15" s="36"/>
      <c r="G15" s="39" t="s">
        <v>27</v>
      </c>
      <c r="H15" s="36"/>
    </row>
    <row r="16" spans="1:8" ht="12.75">
      <c r="A16" s="1" t="s">
        <v>27</v>
      </c>
      <c r="B16" s="2">
        <f ca="1" t="shared" si="0"/>
        <v>0.6025768414371165</v>
      </c>
      <c r="F16" s="36"/>
      <c r="G16" s="1" t="s">
        <v>80</v>
      </c>
      <c r="H16" s="36"/>
    </row>
    <row r="17" spans="1:8" ht="12.75">
      <c r="A17" s="1" t="s">
        <v>19</v>
      </c>
      <c r="B17" s="2">
        <f ca="1" t="shared" si="0"/>
        <v>0.11202123108372009</v>
      </c>
      <c r="F17" s="36"/>
      <c r="G17" s="1" t="s">
        <v>90</v>
      </c>
      <c r="H17" s="36"/>
    </row>
    <row r="18" spans="1:8" ht="12.75">
      <c r="A18" s="1" t="s">
        <v>59</v>
      </c>
      <c r="B18" s="2">
        <f ca="1" t="shared" si="0"/>
        <v>0.4931293918905679</v>
      </c>
      <c r="F18" s="36"/>
      <c r="G18" s="39" t="s">
        <v>26</v>
      </c>
      <c r="H18" s="36"/>
    </row>
    <row r="19" spans="1:8" ht="12.75">
      <c r="A19" s="1" t="s">
        <v>25</v>
      </c>
      <c r="B19" s="2">
        <f ca="1" t="shared" si="0"/>
        <v>0.08803867345100924</v>
      </c>
      <c r="F19" s="36"/>
      <c r="G19" s="38" t="s">
        <v>41</v>
      </c>
      <c r="H19" s="36"/>
    </row>
    <row r="20" spans="1:8" ht="12.75">
      <c r="A20" s="1" t="s">
        <v>26</v>
      </c>
      <c r="B20" s="2">
        <f ca="1" t="shared" si="0"/>
        <v>0.4655508586688707</v>
      </c>
      <c r="F20" s="36"/>
      <c r="G20" s="38" t="s">
        <v>49</v>
      </c>
      <c r="H20" s="36"/>
    </row>
    <row r="21" spans="1:8" ht="12.75">
      <c r="A21" s="1" t="s">
        <v>24</v>
      </c>
      <c r="B21" s="2">
        <f ca="1" t="shared" si="0"/>
        <v>0.5511215184074217</v>
      </c>
      <c r="F21" s="36"/>
      <c r="G21" s="14" t="s">
        <v>33</v>
      </c>
      <c r="H21" s="36"/>
    </row>
    <row r="22" spans="1:8" ht="12.75">
      <c r="A22" s="1" t="s">
        <v>61</v>
      </c>
      <c r="B22" s="2">
        <f ca="1" t="shared" si="0"/>
        <v>0.818964552693247</v>
      </c>
      <c r="F22" s="36"/>
      <c r="G22" s="14" t="s">
        <v>55</v>
      </c>
      <c r="H22" s="36"/>
    </row>
    <row r="23" spans="1:8" ht="12.75">
      <c r="A23" s="1" t="s">
        <v>77</v>
      </c>
      <c r="B23" s="2">
        <f ca="1" t="shared" si="0"/>
        <v>0.9170354571030559</v>
      </c>
      <c r="F23" s="36"/>
      <c r="G23" s="1" t="s">
        <v>86</v>
      </c>
      <c r="H23" s="36"/>
    </row>
    <row r="24" spans="1:8" ht="12.75">
      <c r="A24" s="1" t="s">
        <v>83</v>
      </c>
      <c r="B24" s="2">
        <f ca="1" t="shared" si="0"/>
        <v>0.5000912102614535</v>
      </c>
      <c r="F24" s="36"/>
      <c r="G24" s="1" t="s">
        <v>82</v>
      </c>
      <c r="H24" s="36"/>
    </row>
    <row r="25" spans="1:8" ht="12.75">
      <c r="A25" s="1" t="s">
        <v>35</v>
      </c>
      <c r="B25" s="2">
        <f ca="1" t="shared" si="0"/>
        <v>0.7886234673261587</v>
      </c>
      <c r="F25" s="36"/>
      <c r="G25" s="35" t="s">
        <v>21</v>
      </c>
      <c r="H25" s="36"/>
    </row>
    <row r="26" spans="6:8" ht="12.75">
      <c r="F26" s="36"/>
      <c r="G26" s="38" t="s">
        <v>53</v>
      </c>
      <c r="H26" s="36"/>
    </row>
    <row r="27" spans="6:8" ht="12.75">
      <c r="F27" s="36"/>
      <c r="G27" s="38" t="s">
        <v>45</v>
      </c>
      <c r="H27" s="36"/>
    </row>
    <row r="28" spans="6:8" ht="12.75">
      <c r="F28" s="36"/>
      <c r="G28" s="39" t="s">
        <v>19</v>
      </c>
      <c r="H28" s="36"/>
    </row>
    <row r="29" spans="6:8" ht="12.75">
      <c r="F29" s="36"/>
      <c r="G29" s="40" t="s">
        <v>67</v>
      </c>
      <c r="H29" s="36"/>
    </row>
    <row r="30" spans="6:8" ht="12.75">
      <c r="F30" s="36"/>
      <c r="G30" s="38" t="s">
        <v>50</v>
      </c>
      <c r="H30" s="36"/>
    </row>
    <row r="31" spans="6:8" ht="12.75">
      <c r="F31" s="36"/>
      <c r="G31" s="1" t="s">
        <v>99</v>
      </c>
      <c r="H31" s="36"/>
    </row>
    <row r="32" spans="6:8" ht="12.75">
      <c r="F32" s="36"/>
      <c r="G32" s="38" t="s">
        <v>29</v>
      </c>
      <c r="H32" s="36"/>
    </row>
    <row r="33" spans="6:8" ht="12.75">
      <c r="F33" s="36"/>
      <c r="G33" s="1" t="s">
        <v>79</v>
      </c>
      <c r="H33" s="36"/>
    </row>
    <row r="34" spans="6:8" ht="12.75">
      <c r="F34" s="36"/>
      <c r="G34" s="38" t="s">
        <v>43</v>
      </c>
      <c r="H34" s="36"/>
    </row>
    <row r="35" spans="6:8" ht="12.75">
      <c r="F35" s="36"/>
      <c r="G35" s="40" t="s">
        <v>58</v>
      </c>
      <c r="H35" s="36"/>
    </row>
    <row r="36" spans="6:8" ht="12.75">
      <c r="F36" s="36"/>
      <c r="G36" s="39" t="s">
        <v>24</v>
      </c>
      <c r="H36" s="36"/>
    </row>
    <row r="37" spans="6:8" ht="12.75">
      <c r="F37" s="36"/>
      <c r="G37" s="1" t="s">
        <v>102</v>
      </c>
      <c r="H37" s="36"/>
    </row>
    <row r="38" spans="6:8" ht="12.75">
      <c r="F38" s="36"/>
      <c r="G38" s="14" t="s">
        <v>54</v>
      </c>
      <c r="H38" s="36"/>
    </row>
    <row r="39" ht="12.75">
      <c r="G39" s="14" t="s">
        <v>48</v>
      </c>
    </row>
    <row r="40" ht="12.75">
      <c r="G40" s="38" t="s">
        <v>47</v>
      </c>
    </row>
    <row r="41" ht="12.75">
      <c r="G41" s="40" t="s">
        <v>73</v>
      </c>
    </row>
    <row r="42" ht="12.75">
      <c r="G42" s="40" t="s">
        <v>88</v>
      </c>
    </row>
    <row r="43" ht="12.75">
      <c r="G43" s="1" t="s">
        <v>94</v>
      </c>
    </row>
    <row r="44" ht="12.75">
      <c r="G44" s="40" t="s">
        <v>62</v>
      </c>
    </row>
    <row r="45" ht="12.75">
      <c r="G45" s="40" t="s">
        <v>60</v>
      </c>
    </row>
    <row r="46" ht="12.75">
      <c r="G46" s="38" t="s">
        <v>40</v>
      </c>
    </row>
    <row r="47" ht="12.75">
      <c r="G47" s="38" t="s">
        <v>20</v>
      </c>
    </row>
    <row r="48" ht="12.75">
      <c r="G48" s="40" t="s">
        <v>61</v>
      </c>
    </row>
    <row r="49" ht="12.75">
      <c r="G49" s="40" t="s">
        <v>64</v>
      </c>
    </row>
    <row r="50" ht="12.75">
      <c r="G50" s="40" t="s">
        <v>65</v>
      </c>
    </row>
    <row r="51" ht="12.75">
      <c r="G51" s="1" t="s">
        <v>93</v>
      </c>
    </row>
    <row r="52" ht="12.75">
      <c r="G52" s="39" t="s">
        <v>35</v>
      </c>
    </row>
    <row r="53" ht="12.75">
      <c r="G53" s="38" t="s">
        <v>23</v>
      </c>
    </row>
    <row r="54" ht="12.75">
      <c r="G54" s="40" t="s">
        <v>69</v>
      </c>
    </row>
    <row r="55" ht="12.75">
      <c r="G55" s="38" t="s">
        <v>28</v>
      </c>
    </row>
    <row r="56" ht="12.75">
      <c r="G56" s="39" t="s">
        <v>38</v>
      </c>
    </row>
    <row r="57" ht="12.75">
      <c r="G57" s="40" t="s">
        <v>56</v>
      </c>
    </row>
    <row r="58" ht="12.75">
      <c r="G58" s="1" t="s">
        <v>81</v>
      </c>
    </row>
    <row r="59" ht="12.75">
      <c r="G59" s="1" t="s">
        <v>101</v>
      </c>
    </row>
    <row r="60" ht="12.75">
      <c r="G60" s="1" t="s">
        <v>98</v>
      </c>
    </row>
    <row r="61" ht="12.75">
      <c r="G61" s="1" t="s">
        <v>85</v>
      </c>
    </row>
    <row r="62" ht="12.75">
      <c r="G62" s="14" t="s">
        <v>51</v>
      </c>
    </row>
    <row r="63" ht="12.75">
      <c r="G63" s="40" t="s">
        <v>57</v>
      </c>
    </row>
    <row r="64" ht="12.75">
      <c r="G64" s="38" t="s">
        <v>32</v>
      </c>
    </row>
    <row r="65" ht="12.75">
      <c r="G65" s="39" t="s">
        <v>30</v>
      </c>
    </row>
    <row r="66" ht="12.75">
      <c r="G66" s="38" t="s">
        <v>22</v>
      </c>
    </row>
    <row r="67" ht="12.75">
      <c r="G67" s="1" t="s">
        <v>84</v>
      </c>
    </row>
    <row r="68" ht="12.75">
      <c r="G68" s="1" t="s">
        <v>89</v>
      </c>
    </row>
    <row r="69" ht="12.75">
      <c r="G69" s="1" t="s">
        <v>75</v>
      </c>
    </row>
    <row r="70" ht="12.75">
      <c r="G70" s="14" t="s">
        <v>52</v>
      </c>
    </row>
    <row r="71" ht="12.75">
      <c r="G71" s="35" t="s">
        <v>46</v>
      </c>
    </row>
    <row r="72" ht="12.75">
      <c r="G72" s="1" t="s">
        <v>87</v>
      </c>
    </row>
    <row r="73" ht="12.75">
      <c r="G73" s="39" t="s">
        <v>36</v>
      </c>
    </row>
    <row r="74" ht="12.75">
      <c r="G74" s="39" t="s">
        <v>42</v>
      </c>
    </row>
    <row r="75" ht="12.75">
      <c r="G75" s="40" t="s">
        <v>68</v>
      </c>
    </row>
    <row r="76" ht="12.75">
      <c r="G76" s="40" t="s">
        <v>66</v>
      </c>
    </row>
    <row r="77" ht="12.75">
      <c r="G77" s="1" t="s">
        <v>77</v>
      </c>
    </row>
    <row r="78" ht="12.75">
      <c r="G78" s="1" t="s">
        <v>97</v>
      </c>
    </row>
    <row r="79" ht="12.75">
      <c r="G79" s="38" t="s">
        <v>25</v>
      </c>
    </row>
    <row r="80" ht="12.75">
      <c r="G80" s="38" t="s">
        <v>44</v>
      </c>
    </row>
    <row r="81" ht="12.75">
      <c r="G81" s="38" t="s">
        <v>37</v>
      </c>
    </row>
    <row r="82" ht="12.75">
      <c r="G82" s="38" t="s">
        <v>103</v>
      </c>
    </row>
    <row r="83" ht="12.75">
      <c r="G83" s="1" t="s">
        <v>92</v>
      </c>
    </row>
    <row r="84" ht="12.75">
      <c r="G84" s="1" t="s">
        <v>74</v>
      </c>
    </row>
    <row r="85" ht="12.75">
      <c r="G85" s="1" t="s">
        <v>74</v>
      </c>
    </row>
    <row r="86" ht="12.75">
      <c r="G86" s="1" t="s">
        <v>74</v>
      </c>
    </row>
    <row r="87" ht="12.75">
      <c r="G87" s="1" t="s">
        <v>74</v>
      </c>
    </row>
    <row r="88" ht="12.75">
      <c r="G88" s="1" t="s">
        <v>74</v>
      </c>
    </row>
    <row r="89" ht="12.75">
      <c r="G89" s="1" t="s">
        <v>74</v>
      </c>
    </row>
    <row r="90" ht="12.75">
      <c r="G90" s="1" t="s">
        <v>74</v>
      </c>
    </row>
    <row r="91" ht="12.75">
      <c r="G91" s="1" t="s">
        <v>74</v>
      </c>
    </row>
    <row r="92" ht="12.75">
      <c r="G92" s="1" t="s">
        <v>74</v>
      </c>
    </row>
    <row r="93" ht="12.75">
      <c r="G93" s="1" t="s">
        <v>74</v>
      </c>
    </row>
    <row r="94" ht="12.75">
      <c r="G94" s="1" t="s">
        <v>74</v>
      </c>
    </row>
    <row r="95" ht="12.75">
      <c r="G95" s="1" t="s">
        <v>74</v>
      </c>
    </row>
    <row r="96" ht="12.75">
      <c r="G96" s="1" t="s">
        <v>74</v>
      </c>
    </row>
    <row r="97" ht="12.75">
      <c r="G97" s="1" t="s">
        <v>74</v>
      </c>
    </row>
    <row r="98" ht="12.75">
      <c r="G98" s="1" t="s">
        <v>74</v>
      </c>
    </row>
    <row r="99" ht="12.75">
      <c r="G99" s="1" t="s">
        <v>74</v>
      </c>
    </row>
    <row r="100" ht="12.75">
      <c r="G100" s="1" t="s">
        <v>74</v>
      </c>
    </row>
  </sheetData>
  <sheetProtection/>
  <dataValidations count="1">
    <dataValidation type="list" allowBlank="1" showInputMessage="1" showErrorMessage="1" promptTitle="VYBER" prompt="Hráče ze seznamu" sqref="A2:A26">
      <formula1>hraci</formula1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W22"/>
  <sheetViews>
    <sheetView tabSelected="1" zoomScale="110" zoomScaleNormal="110" zoomScalePageLayoutView="0" workbookViewId="0" topLeftCell="A1">
      <pane xSplit="3" topLeftCell="D1" activePane="topRight" state="frozen"/>
      <selection pane="topLeft" activeCell="C4" sqref="C4"/>
      <selection pane="topRight" activeCell="M3" sqref="M3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375" style="0" customWidth="1"/>
    <col min="11" max="11" width="9.125" style="5" customWidth="1"/>
    <col min="13" max="13" width="1.625" style="6" customWidth="1"/>
    <col min="14" max="14" width="1.4921875" style="33" customWidth="1"/>
    <col min="15" max="17" width="0.875" style="1" customWidth="1"/>
    <col min="18" max="18" width="6.50390625" style="1" customWidth="1"/>
    <col min="19" max="21" width="5.50390625" style="1" customWidth="1"/>
    <col min="22" max="23" width="8.00390625" style="1" customWidth="1"/>
  </cols>
  <sheetData>
    <row r="1" spans="3:23" ht="31.5" customHeight="1">
      <c r="C1" s="46"/>
      <c r="D1" s="16"/>
      <c r="E1" s="48" t="s">
        <v>132</v>
      </c>
      <c r="F1" s="16"/>
      <c r="G1" s="16"/>
      <c r="H1" s="16"/>
      <c r="I1" s="16"/>
      <c r="J1" s="16"/>
      <c r="K1" s="17"/>
      <c r="L1" s="16"/>
      <c r="M1" s="8" t="s">
        <v>1</v>
      </c>
      <c r="N1" s="31"/>
      <c r="O1" s="9" t="s">
        <v>2</v>
      </c>
      <c r="P1" s="9" t="s">
        <v>2</v>
      </c>
      <c r="Q1" s="9" t="s">
        <v>2</v>
      </c>
      <c r="R1" s="9"/>
      <c r="S1" s="7"/>
      <c r="T1" s="9"/>
      <c r="U1" s="7"/>
      <c r="V1" s="9"/>
      <c r="W1" s="7"/>
    </row>
    <row r="2" spans="1:23" ht="13.5" thickBot="1">
      <c r="A2" s="16"/>
      <c r="B2" s="16"/>
      <c r="C2" s="47"/>
      <c r="D2" s="16"/>
      <c r="E2" s="16"/>
      <c r="F2" s="16"/>
      <c r="G2" s="16"/>
      <c r="H2" s="16"/>
      <c r="I2" s="16"/>
      <c r="J2" s="16"/>
      <c r="K2" s="17"/>
      <c r="L2" s="16"/>
      <c r="M2" s="8" t="s">
        <v>3</v>
      </c>
      <c r="N2" s="31" t="s">
        <v>18</v>
      </c>
      <c r="O2" s="10" t="s">
        <v>4</v>
      </c>
      <c r="P2" s="10" t="s">
        <v>5</v>
      </c>
      <c r="Q2" s="10" t="s">
        <v>6</v>
      </c>
      <c r="R2" s="9"/>
      <c r="S2" s="13"/>
      <c r="T2" s="9"/>
      <c r="U2" s="13"/>
      <c r="V2" s="9"/>
      <c r="W2" s="13"/>
    </row>
    <row r="3" spans="1:23" ht="13.5" thickBot="1">
      <c r="A3" s="18" t="s">
        <v>7</v>
      </c>
      <c r="B3" s="19" t="s">
        <v>8</v>
      </c>
      <c r="C3" s="20" t="s">
        <v>71</v>
      </c>
      <c r="D3" s="20" t="s">
        <v>9</v>
      </c>
      <c r="E3" s="20" t="s">
        <v>10</v>
      </c>
      <c r="F3" s="20" t="s">
        <v>11</v>
      </c>
      <c r="G3" s="20" t="s">
        <v>12</v>
      </c>
      <c r="H3" s="20" t="s">
        <v>13</v>
      </c>
      <c r="I3" s="20" t="s">
        <v>14</v>
      </c>
      <c r="J3" s="21" t="s">
        <v>15</v>
      </c>
      <c r="K3" s="22" t="s">
        <v>16</v>
      </c>
      <c r="L3" s="21" t="s">
        <v>8</v>
      </c>
      <c r="M3" s="8"/>
      <c r="N3" s="31"/>
      <c r="O3" s="13"/>
      <c r="P3" s="13"/>
      <c r="Q3" s="13"/>
      <c r="R3" s="9"/>
      <c r="S3" s="13"/>
      <c r="T3" s="13"/>
      <c r="U3" s="13"/>
      <c r="V3" s="9"/>
      <c r="W3" s="13"/>
    </row>
    <row r="4" spans="1:23" ht="13.5" thickTop="1">
      <c r="A4" s="51">
        <v>1</v>
      </c>
      <c r="B4" s="23">
        <v>1</v>
      </c>
      <c r="C4" s="11" t="s">
        <v>136</v>
      </c>
      <c r="D4" s="12">
        <v>127</v>
      </c>
      <c r="E4" s="12">
        <v>138</v>
      </c>
      <c r="F4" s="12">
        <v>152</v>
      </c>
      <c r="G4" s="12">
        <v>134</v>
      </c>
      <c r="H4" s="12">
        <v>144</v>
      </c>
      <c r="I4" s="12">
        <v>150</v>
      </c>
      <c r="J4" s="25">
        <f>SUM(D4:I4)</f>
        <v>845</v>
      </c>
      <c r="K4" s="26">
        <f>AVERAGE(D4:I4)</f>
        <v>140.83333333333334</v>
      </c>
      <c r="L4" s="24">
        <f>RANK(J4,$J$4:$J$22,0)</f>
        <v>10</v>
      </c>
      <c r="M4" s="8" t="e">
        <f>RANK(#REF!,#REF!,0)</f>
        <v>#REF!</v>
      </c>
      <c r="N4" s="32" t="str">
        <f>RIGHT(C4,3)</f>
        <v>čka</v>
      </c>
      <c r="O4" s="13">
        <f>IF(L4=1,1,IF(L4=2,2,IF(L4=3,3,IF(L4=4,4,IF(L4=5,5,IF(L4=6,6,IF(L4=7,7,IF(L4=8,8,0))))))))</f>
        <v>0</v>
      </c>
      <c r="P4" s="13">
        <f>IF(L4=9,9,IF(L4=10,10,IF(L4=11,11,IF(L4=12,12,IF(L4=13,13,IF(L4=14,14,IF(L4=15,15,IF(L4=16,16,0))))))))</f>
        <v>10</v>
      </c>
      <c r="Q4" s="13">
        <f>IF(L4=17,17,IF(L4=18,18,IF(L4=19,19,IF(L4=20,20,IF(L4=21,21,IF(L4=22,22,IF(L4=23,23,IF(L4=24,24,0))))))))</f>
        <v>0</v>
      </c>
      <c r="R4" s="13"/>
      <c r="S4" s="13"/>
      <c r="T4" s="13"/>
      <c r="U4" s="13"/>
      <c r="V4" s="13"/>
      <c r="W4" s="13"/>
    </row>
    <row r="5" spans="1:23" ht="12.75">
      <c r="A5" s="51"/>
      <c r="B5" s="24">
        <v>2</v>
      </c>
      <c r="C5" s="15" t="s">
        <v>140</v>
      </c>
      <c r="D5" s="12">
        <v>128</v>
      </c>
      <c r="E5" s="12">
        <v>152</v>
      </c>
      <c r="F5" s="12">
        <v>154</v>
      </c>
      <c r="G5" s="12">
        <v>168</v>
      </c>
      <c r="H5" s="12">
        <v>133</v>
      </c>
      <c r="I5" s="12">
        <v>159</v>
      </c>
      <c r="J5" s="25">
        <f>SUM(D5:I5)</f>
        <v>894</v>
      </c>
      <c r="K5" s="26">
        <f>AVERAGE(D5:I5)</f>
        <v>149</v>
      </c>
      <c r="L5" s="24">
        <f>RANK(J5,$J$4:$J$22,0)</f>
        <v>9</v>
      </c>
      <c r="M5" s="8" t="e">
        <f>RANK(#REF!,#REF!,0)</f>
        <v>#REF!</v>
      </c>
      <c r="N5" s="32" t="str">
        <f>RIGHT(C5,3)</f>
        <v>aďa</v>
      </c>
      <c r="O5" s="13">
        <f>IF(L5=1,1,IF(L5=2,2,IF(L5=3,3,IF(L5=4,4,IF(L5=5,5,IF(L5=6,6,IF(L5=7,7,IF(L5=8,8,0))))))))</f>
        <v>0</v>
      </c>
      <c r="P5" s="13">
        <f>IF(L5=9,9,IF(L5=10,10,IF(L5=11,11,IF(L5=12,12,IF(L5=13,13,IF(L5=14,14,IF(L5=15,15,IF(L5=16,16,0))))))))</f>
        <v>9</v>
      </c>
      <c r="Q5" s="13">
        <f>IF(L5=17,17,IF(L5=18,18,IF(L5=19,19,IF(L5=20,20,IF(L5=21,21,IF(L5=22,22,IF(L5=23,23,IF(L5=24,24,0))))))))</f>
        <v>0</v>
      </c>
      <c r="R5" s="13"/>
      <c r="S5" s="13"/>
      <c r="T5" s="13"/>
      <c r="U5" s="13"/>
      <c r="V5" s="13"/>
      <c r="W5" s="13"/>
    </row>
    <row r="6" spans="1:23" ht="13.5" thickBot="1">
      <c r="A6" s="50" t="s">
        <v>72</v>
      </c>
      <c r="B6" s="50"/>
      <c r="C6" s="50"/>
      <c r="D6" s="27">
        <f>SUM(D4:D5)</f>
        <v>255</v>
      </c>
      <c r="E6" s="27">
        <f>SUM(E4:E5)</f>
        <v>290</v>
      </c>
      <c r="F6" s="27">
        <f>SUM(F4:F5)</f>
        <v>306</v>
      </c>
      <c r="G6" s="27">
        <f>SUM(G4:G5)</f>
        <v>302</v>
      </c>
      <c r="H6" s="27">
        <f>SUM(H4:H5)</f>
        <v>277</v>
      </c>
      <c r="I6" s="27">
        <f>SUM(I4:I5)</f>
        <v>309</v>
      </c>
      <c r="J6" s="28" t="str">
        <f>IF(SUM(J4:J5)&lt;&gt;SUM(D6:I6),"chyba vzorců","vzorce OK")</f>
        <v>vzorce OK</v>
      </c>
      <c r="K6" s="29"/>
      <c r="L6" s="34"/>
      <c r="M6" s="8"/>
      <c r="N6" s="32"/>
      <c r="O6" s="13"/>
      <c r="P6" s="13"/>
      <c r="Q6" s="13"/>
      <c r="R6" s="13"/>
      <c r="S6" s="13"/>
      <c r="T6" s="13"/>
      <c r="U6" s="13"/>
      <c r="V6" s="13"/>
      <c r="W6" s="13"/>
    </row>
    <row r="7" spans="1:23" ht="13.5" thickBot="1">
      <c r="A7" s="18" t="s">
        <v>7</v>
      </c>
      <c r="B7" s="19" t="s">
        <v>8</v>
      </c>
      <c r="C7" s="20" t="s">
        <v>71</v>
      </c>
      <c r="D7" s="20" t="s">
        <v>9</v>
      </c>
      <c r="E7" s="20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1" t="s">
        <v>15</v>
      </c>
      <c r="K7" s="22" t="s">
        <v>16</v>
      </c>
      <c r="L7" s="21" t="s">
        <v>8</v>
      </c>
      <c r="M7" s="8"/>
      <c r="N7" s="32"/>
      <c r="O7" s="13"/>
      <c r="P7" s="13"/>
      <c r="Q7" s="13"/>
      <c r="R7" s="13"/>
      <c r="S7" s="13"/>
      <c r="T7" s="13"/>
      <c r="U7" s="13"/>
      <c r="V7" s="13"/>
      <c r="W7" s="13"/>
    </row>
    <row r="8" spans="1:23" ht="13.5" thickTop="1">
      <c r="A8" s="49">
        <v>2</v>
      </c>
      <c r="B8" s="30">
        <v>1</v>
      </c>
      <c r="C8" s="11" t="s">
        <v>139</v>
      </c>
      <c r="D8" s="12">
        <v>136</v>
      </c>
      <c r="E8" s="12">
        <v>161</v>
      </c>
      <c r="F8" s="12">
        <v>167</v>
      </c>
      <c r="G8" s="12">
        <v>127</v>
      </c>
      <c r="H8" s="12">
        <v>185</v>
      </c>
      <c r="I8" s="12">
        <v>191</v>
      </c>
      <c r="J8" s="25">
        <f>SUM(D8:I8)</f>
        <v>967</v>
      </c>
      <c r="K8" s="26">
        <f>AVERAGE(D8:I8)</f>
        <v>161.16666666666666</v>
      </c>
      <c r="L8" s="24">
        <f>RANK(J8,$J$4:$J$22,0)</f>
        <v>4</v>
      </c>
      <c r="M8" s="8" t="e">
        <f>RANK(#REF!,#REF!,0)</f>
        <v>#REF!</v>
      </c>
      <c r="N8" s="32" t="str">
        <f>RIGHT(C8,3)</f>
        <v>lan</v>
      </c>
      <c r="O8" s="13">
        <f>IF(L8=1,1,IF(L8=2,2,IF(L8=3,3,IF(L8=4,4,IF(L8=5,5,IF(L8=6,6,IF(L8=7,7,IF(L8=8,8,0))))))))</f>
        <v>4</v>
      </c>
      <c r="P8" s="13">
        <f>IF(L8=9,9,IF(L8=10,10,IF(L8=11,11,IF(L8=12,12,IF(L8=13,13,IF(L8=14,14,IF(L8=15,15,IF(L8=16,16,0))))))))</f>
        <v>0</v>
      </c>
      <c r="Q8" s="13">
        <f>IF(L8=17,17,IF(L8=18,18,IF(L8=19,19,IF(L8=20,20,IF(L8=21,21,IF(L8=22,22,IF(L8=23,23,IF(L8=24,24,0))))))))</f>
        <v>0</v>
      </c>
      <c r="R8" s="13"/>
      <c r="S8" s="13"/>
      <c r="T8" s="13"/>
      <c r="U8" s="13"/>
      <c r="V8" s="13"/>
      <c r="W8" s="13"/>
    </row>
    <row r="9" spans="1:23" ht="12.75">
      <c r="A9" s="49"/>
      <c r="B9" s="24">
        <v>2</v>
      </c>
      <c r="C9" s="15" t="s">
        <v>108</v>
      </c>
      <c r="D9" s="12">
        <v>189</v>
      </c>
      <c r="E9" s="12">
        <v>168</v>
      </c>
      <c r="F9" s="12">
        <v>196</v>
      </c>
      <c r="G9" s="12">
        <v>201</v>
      </c>
      <c r="H9" s="12">
        <v>173</v>
      </c>
      <c r="I9" s="12">
        <v>202</v>
      </c>
      <c r="J9" s="25">
        <f>SUM(D9:I9)</f>
        <v>1129</v>
      </c>
      <c r="K9" s="26">
        <f>AVERAGE(D9:I9)</f>
        <v>188.16666666666666</v>
      </c>
      <c r="L9" s="24">
        <f>RANK(J9,$J$4:$J$22,0)</f>
        <v>1</v>
      </c>
      <c r="M9" s="8" t="e">
        <f>RANK(#REF!,#REF!,0)</f>
        <v>#REF!</v>
      </c>
      <c r="N9" s="32" t="str">
        <f>RIGHT(C9,3)</f>
        <v>šek</v>
      </c>
      <c r="O9" s="13">
        <f>IF(L9=1,1,IF(L9=2,2,IF(L9=3,3,IF(L9=4,4,IF(L9=5,5,IF(L9=6,6,IF(L9=7,7,IF(L9=8,8,0))))))))</f>
        <v>1</v>
      </c>
      <c r="P9" s="13">
        <f>IF(L9=9,9,IF(L9=10,10,IF(L9=11,11,IF(L9=12,12,IF(L9=13,13,IF(L9=14,14,IF(L9=15,15,IF(L9=16,16,0))))))))</f>
        <v>0</v>
      </c>
      <c r="Q9" s="13">
        <f>IF(L9=17,17,IF(L9=18,18,IF(L9=19,19,IF(L9=20,20,IF(L9=21,21,IF(L9=22,22,IF(L9=23,23,IF(L9=24,24,0))))))))</f>
        <v>0</v>
      </c>
      <c r="R9" s="13"/>
      <c r="S9" s="13"/>
      <c r="T9" s="13"/>
      <c r="U9" s="13"/>
      <c r="V9" s="13"/>
      <c r="W9" s="13"/>
    </row>
    <row r="10" spans="1:23" ht="13.5" thickBot="1">
      <c r="A10" s="50" t="s">
        <v>72</v>
      </c>
      <c r="B10" s="50"/>
      <c r="C10" s="50"/>
      <c r="D10" s="27">
        <f>SUM(D8:D9)</f>
        <v>325</v>
      </c>
      <c r="E10" s="27">
        <f>SUM(E8:E9)</f>
        <v>329</v>
      </c>
      <c r="F10" s="27">
        <f>SUM(F8:F9)</f>
        <v>363</v>
      </c>
      <c r="G10" s="27">
        <f>SUM(G8:G9)</f>
        <v>328</v>
      </c>
      <c r="H10" s="27">
        <f>SUM(H8:H9)</f>
        <v>358</v>
      </c>
      <c r="I10" s="27">
        <f>SUM(I8:I9)</f>
        <v>393</v>
      </c>
      <c r="J10" s="28" t="str">
        <f>IF(SUM(J8:J9)&lt;&gt;SUM(D10:I10),"chyba vzorců","vzorce OK")</f>
        <v>vzorce OK</v>
      </c>
      <c r="K10" s="29"/>
      <c r="L10" s="34"/>
      <c r="M10" s="8"/>
      <c r="N10" s="32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13.5" thickBot="1">
      <c r="A11" s="18" t="s">
        <v>7</v>
      </c>
      <c r="B11" s="19" t="s">
        <v>8</v>
      </c>
      <c r="C11" s="20" t="s">
        <v>71</v>
      </c>
      <c r="D11" s="20" t="s">
        <v>9</v>
      </c>
      <c r="E11" s="20" t="s">
        <v>10</v>
      </c>
      <c r="F11" s="20" t="s">
        <v>11</v>
      </c>
      <c r="G11" s="20" t="s">
        <v>12</v>
      </c>
      <c r="H11" s="20" t="s">
        <v>13</v>
      </c>
      <c r="I11" s="20" t="s">
        <v>14</v>
      </c>
      <c r="J11" s="21" t="s">
        <v>15</v>
      </c>
      <c r="K11" s="22" t="s">
        <v>16</v>
      </c>
      <c r="L11" s="21" t="s">
        <v>8</v>
      </c>
      <c r="M11" s="8"/>
      <c r="N11" s="32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13.5" thickTop="1">
      <c r="A12" s="51">
        <v>3</v>
      </c>
      <c r="B12" s="23">
        <v>1</v>
      </c>
      <c r="C12" s="11" t="s">
        <v>109</v>
      </c>
      <c r="D12" s="12">
        <v>177</v>
      </c>
      <c r="E12" s="12">
        <v>169</v>
      </c>
      <c r="F12" s="12">
        <v>157</v>
      </c>
      <c r="G12" s="12">
        <v>137</v>
      </c>
      <c r="H12" s="12">
        <v>142</v>
      </c>
      <c r="I12" s="12">
        <v>156</v>
      </c>
      <c r="J12" s="25">
        <f>SUM(D12:I12)</f>
        <v>938</v>
      </c>
      <c r="K12" s="26">
        <f>AVERAGE(D12:I12)</f>
        <v>156.33333333333334</v>
      </c>
      <c r="L12" s="24">
        <f>RANK(J12,$J$4:$J$22,0)</f>
        <v>5</v>
      </c>
      <c r="M12" s="8" t="e">
        <f>RANK(#REF!,#REF!,0)</f>
        <v>#REF!</v>
      </c>
      <c r="N12" s="32" t="str">
        <f>RIGHT(C12,3)</f>
        <v>tor</v>
      </c>
      <c r="O12" s="13">
        <f>IF(L12=1,1,IF(L12=2,2,IF(L12=3,3,IF(L12=4,4,IF(L12=5,5,IF(L12=6,6,IF(L12=7,7,IF(L12=8,8,0))))))))</f>
        <v>5</v>
      </c>
      <c r="P12" s="13">
        <f>IF(L12=9,9,IF(L12=10,10,IF(L12=11,11,IF(L12=12,12,IF(L12=13,13,IF(L12=14,14,IF(L12=15,15,IF(L12=16,16,0))))))))</f>
        <v>0</v>
      </c>
      <c r="Q12" s="13">
        <f>IF(L12=17,17,IF(L12=18,18,IF(L12=19,19,IF(L12=20,20,IF(L12=21,21,IF(L12=22,22,IF(L12=23,23,IF(L12=24,24,0))))))))</f>
        <v>0</v>
      </c>
      <c r="R12" s="13"/>
      <c r="S12" s="13"/>
      <c r="T12" s="13"/>
      <c r="U12" s="13"/>
      <c r="V12" s="13"/>
      <c r="W12" s="13"/>
    </row>
    <row r="13" spans="1:23" ht="12.75">
      <c r="A13" s="51"/>
      <c r="B13" s="24">
        <v>2</v>
      </c>
      <c r="C13" s="15" t="s">
        <v>141</v>
      </c>
      <c r="D13" s="12">
        <v>155</v>
      </c>
      <c r="E13" s="12">
        <v>195</v>
      </c>
      <c r="F13" s="12">
        <v>159</v>
      </c>
      <c r="G13" s="12">
        <v>156</v>
      </c>
      <c r="H13" s="12">
        <v>112</v>
      </c>
      <c r="I13" s="12">
        <v>145</v>
      </c>
      <c r="J13" s="25">
        <f>SUM(D13:I13)</f>
        <v>922</v>
      </c>
      <c r="K13" s="26">
        <f>AVERAGE(D13:I13)</f>
        <v>153.66666666666666</v>
      </c>
      <c r="L13" s="24">
        <f>RANK(J13,$J$4:$J$22,0)</f>
        <v>6</v>
      </c>
      <c r="M13" s="8" t="e">
        <f>RANK(#REF!,#REF!,0)</f>
        <v>#REF!</v>
      </c>
      <c r="N13" s="32" t="str">
        <f>RIGHT(C13,3)</f>
        <v>rek</v>
      </c>
      <c r="O13" s="13">
        <f>IF(L13=1,1,IF(L13=2,2,IF(L13=3,3,IF(L13=4,4,IF(L13=5,5,IF(L13=6,6,IF(L13=7,7,IF(L13=8,8,0))))))))</f>
        <v>6</v>
      </c>
      <c r="P13" s="13">
        <f>IF(L13=9,9,IF(L13=10,10,IF(L13=11,11,IF(L13=12,12,IF(L13=13,13,IF(L13=14,14,IF(L13=15,15,IF(L13=16,16,0))))))))</f>
        <v>0</v>
      </c>
      <c r="Q13" s="13">
        <f>IF(L13=17,17,IF(L13=18,18,IF(L13=19,19,IF(L13=20,20,IF(L13=21,21,IF(L13=22,22,IF(L13=23,23,IF(L13=24,24,0))))))))</f>
        <v>0</v>
      </c>
      <c r="R13" s="13"/>
      <c r="S13" s="13"/>
      <c r="T13" s="13"/>
      <c r="U13" s="13"/>
      <c r="V13" s="13"/>
      <c r="W13" s="13"/>
    </row>
    <row r="14" spans="1:23" ht="13.5" thickBot="1">
      <c r="A14" s="50" t="s">
        <v>72</v>
      </c>
      <c r="B14" s="50"/>
      <c r="C14" s="50"/>
      <c r="D14" s="27">
        <f>SUM(D12:D13)</f>
        <v>332</v>
      </c>
      <c r="E14" s="27">
        <f>SUM(E12:E13)</f>
        <v>364</v>
      </c>
      <c r="F14" s="27">
        <f>SUM(F12:F13)</f>
        <v>316</v>
      </c>
      <c r="G14" s="27">
        <f>SUM(G12:G13)</f>
        <v>293</v>
      </c>
      <c r="H14" s="27">
        <f>SUM(H12:H13)</f>
        <v>254</v>
      </c>
      <c r="I14" s="27">
        <f>SUM(I12:I13)</f>
        <v>301</v>
      </c>
      <c r="J14" s="28" t="str">
        <f>IF(SUM(J12:J13)&lt;&gt;SUM(D14:I14),"chyba vzorců","vzorce OK")</f>
        <v>vzorce OK</v>
      </c>
      <c r="K14" s="29"/>
      <c r="L14" s="34"/>
      <c r="M14" s="8"/>
      <c r="N14" s="32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13.5" thickBot="1">
      <c r="A15" s="18" t="s">
        <v>7</v>
      </c>
      <c r="B15" s="19" t="s">
        <v>8</v>
      </c>
      <c r="C15" s="20" t="s">
        <v>71</v>
      </c>
      <c r="D15" s="20" t="s">
        <v>9</v>
      </c>
      <c r="E15" s="20" t="s">
        <v>10</v>
      </c>
      <c r="F15" s="20" t="s">
        <v>11</v>
      </c>
      <c r="G15" s="20" t="s">
        <v>12</v>
      </c>
      <c r="H15" s="20" t="s">
        <v>13</v>
      </c>
      <c r="I15" s="20" t="s">
        <v>14</v>
      </c>
      <c r="J15" s="21" t="s">
        <v>15</v>
      </c>
      <c r="K15" s="22" t="s">
        <v>16</v>
      </c>
      <c r="L15" s="21" t="s">
        <v>8</v>
      </c>
      <c r="M15" s="8"/>
      <c r="N15" s="32"/>
      <c r="O15" s="13"/>
      <c r="P15" s="13"/>
      <c r="Q15" s="13"/>
      <c r="R15" s="13"/>
      <c r="S15" s="13"/>
      <c r="T15" s="13"/>
      <c r="U15" s="13"/>
      <c r="V15" s="13"/>
      <c r="W15" s="13"/>
    </row>
    <row r="16" spans="1:23" ht="13.5" thickTop="1">
      <c r="A16" s="49">
        <v>4</v>
      </c>
      <c r="B16" s="30">
        <v>1</v>
      </c>
      <c r="C16" s="11" t="s">
        <v>110</v>
      </c>
      <c r="D16" s="12">
        <v>137</v>
      </c>
      <c r="E16" s="12">
        <v>148</v>
      </c>
      <c r="F16" s="12">
        <v>162</v>
      </c>
      <c r="G16" s="12">
        <v>154</v>
      </c>
      <c r="H16" s="12">
        <v>178</v>
      </c>
      <c r="I16" s="12">
        <v>129</v>
      </c>
      <c r="J16" s="25">
        <f>SUM(D16:I16)</f>
        <v>908</v>
      </c>
      <c r="K16" s="26">
        <f>AVERAGE(D16:I16)</f>
        <v>151.33333333333334</v>
      </c>
      <c r="L16" s="24">
        <f>RANK(J16,$J$4:$J$22,0)</f>
        <v>8</v>
      </c>
      <c r="M16" s="8" t="e">
        <f>RANK(#REF!,#REF!,0)</f>
        <v>#REF!</v>
      </c>
      <c r="N16" s="32" t="str">
        <f>RIGHT(C16,3)</f>
        <v>sef</v>
      </c>
      <c r="O16" s="13">
        <f>IF(L16=1,1,IF(L16=2,2,IF(L16=3,3,IF(L16=4,4,IF(L16=5,5,IF(L16=6,6,IF(L16=7,7,IF(L16=8,8,0))))))))</f>
        <v>8</v>
      </c>
      <c r="P16" s="13">
        <f>IF(L16=9,9,IF(L16=10,10,IF(L16=11,11,IF(L16=12,12,IF(L16=13,13,IF(L16=14,14,IF(L16=15,15,IF(L16=16,16,0))))))))</f>
        <v>0</v>
      </c>
      <c r="Q16" s="13">
        <f>IF(L16=17,17,IF(L16=18,18,IF(L16=19,19,IF(L16=20,20,IF(L16=21,21,IF(L16=22,22,IF(L16=23,23,IF(L16=24,24,0))))))))</f>
        <v>0</v>
      </c>
      <c r="R16" s="13"/>
      <c r="S16" s="13"/>
      <c r="T16" s="13"/>
      <c r="U16" s="13"/>
      <c r="V16" s="13"/>
      <c r="W16" s="13"/>
    </row>
    <row r="17" spans="1:23" ht="12.75">
      <c r="A17" s="49"/>
      <c r="B17" s="24">
        <v>2</v>
      </c>
      <c r="C17" s="15" t="s">
        <v>124</v>
      </c>
      <c r="D17" s="12">
        <v>171</v>
      </c>
      <c r="E17" s="12">
        <v>174</v>
      </c>
      <c r="F17" s="12">
        <v>132</v>
      </c>
      <c r="G17" s="12">
        <v>148</v>
      </c>
      <c r="H17" s="12">
        <v>200</v>
      </c>
      <c r="I17" s="12">
        <v>176</v>
      </c>
      <c r="J17" s="25">
        <f>SUM(D17:I17)</f>
        <v>1001</v>
      </c>
      <c r="K17" s="26">
        <f>AVERAGE(D17:I17)</f>
        <v>166.83333333333334</v>
      </c>
      <c r="L17" s="24">
        <f>RANK(J17,$J$4:$J$22,0)</f>
        <v>3</v>
      </c>
      <c r="M17" s="8" t="e">
        <f>RANK(#REF!,#REF!,0)</f>
        <v>#REF!</v>
      </c>
      <c r="N17" s="32" t="str">
        <f>RIGHT(C17,3)</f>
        <v>čka</v>
      </c>
      <c r="O17" s="13">
        <f>IF(L17=1,1,IF(L17=2,2,IF(L17=3,3,IF(L17=4,4,IF(L17=5,5,IF(L17=6,6,IF(L17=7,7,IF(L17=8,8,0))))))))</f>
        <v>3</v>
      </c>
      <c r="P17" s="13">
        <f>IF(L17=9,9,IF(L17=10,10,IF(L17=11,11,IF(L17=12,12,IF(L17=13,13,IF(L17=14,14,IF(L17=15,15,IF(L17=16,16,0))))))))</f>
        <v>0</v>
      </c>
      <c r="Q17" s="13">
        <f>IF(L17=17,17,IF(L17=18,18,IF(L17=19,19,IF(L17=20,20,IF(L17=21,21,IF(L17=22,22,IF(L17=23,23,IF(L17=24,24,0))))))))</f>
        <v>0</v>
      </c>
      <c r="R17" s="13"/>
      <c r="S17" s="13"/>
      <c r="T17" s="13"/>
      <c r="U17" s="13"/>
      <c r="V17" s="13"/>
      <c r="W17" s="13"/>
    </row>
    <row r="18" spans="1:23" ht="13.5" thickBot="1">
      <c r="A18" s="50" t="s">
        <v>72</v>
      </c>
      <c r="B18" s="50"/>
      <c r="C18" s="50"/>
      <c r="D18" s="27">
        <f>SUM(D16:D17)</f>
        <v>308</v>
      </c>
      <c r="E18" s="27">
        <f>SUM(E16:E17)</f>
        <v>322</v>
      </c>
      <c r="F18" s="27">
        <f>SUM(F16:F17)</f>
        <v>294</v>
      </c>
      <c r="G18" s="27">
        <f>SUM(G16:G17)</f>
        <v>302</v>
      </c>
      <c r="H18" s="27">
        <f>SUM(H16:H17)</f>
        <v>378</v>
      </c>
      <c r="I18" s="27">
        <f>SUM(I16:I17)</f>
        <v>305</v>
      </c>
      <c r="J18" s="28" t="str">
        <f>IF(SUM(J16:J17)&lt;&gt;SUM(D18:I18),"chyba vzorců","vzorce OK")</f>
        <v>vzorce OK</v>
      </c>
      <c r="K18" s="29"/>
      <c r="L18" s="34"/>
      <c r="M18" s="8"/>
      <c r="N18" s="32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3.5" thickBot="1">
      <c r="A19" s="18" t="s">
        <v>7</v>
      </c>
      <c r="B19" s="19" t="s">
        <v>8</v>
      </c>
      <c r="C19" s="20" t="s">
        <v>71</v>
      </c>
      <c r="D19" s="20" t="s">
        <v>9</v>
      </c>
      <c r="E19" s="20" t="s">
        <v>10</v>
      </c>
      <c r="F19" s="20" t="s">
        <v>11</v>
      </c>
      <c r="G19" s="20" t="s">
        <v>12</v>
      </c>
      <c r="H19" s="20" t="s">
        <v>13</v>
      </c>
      <c r="I19" s="20" t="s">
        <v>14</v>
      </c>
      <c r="J19" s="21" t="s">
        <v>15</v>
      </c>
      <c r="K19" s="22" t="s">
        <v>16</v>
      </c>
      <c r="L19" s="21" t="s">
        <v>8</v>
      </c>
      <c r="M19" s="8"/>
      <c r="N19" s="32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13.5" thickTop="1">
      <c r="A20" s="51">
        <v>5</v>
      </c>
      <c r="B20" s="23">
        <v>1</v>
      </c>
      <c r="C20" s="11" t="s">
        <v>142</v>
      </c>
      <c r="D20" s="12">
        <v>195</v>
      </c>
      <c r="E20" s="12">
        <v>161</v>
      </c>
      <c r="F20" s="12">
        <v>204</v>
      </c>
      <c r="G20" s="12">
        <v>210</v>
      </c>
      <c r="H20" s="12">
        <v>162</v>
      </c>
      <c r="I20" s="12">
        <v>155</v>
      </c>
      <c r="J20" s="25">
        <f>SUM(D20:I20)</f>
        <v>1087</v>
      </c>
      <c r="K20" s="26">
        <f>AVERAGE(D20:I20)</f>
        <v>181.16666666666666</v>
      </c>
      <c r="L20" s="24">
        <f>RANK(J20,$J$4:$J$22,0)</f>
        <v>2</v>
      </c>
      <c r="M20" s="8" t="e">
        <f>RANK(#REF!,#REF!,0)</f>
        <v>#REF!</v>
      </c>
      <c r="N20" s="32" t="str">
        <f>RIGHT(C20,3)</f>
        <v>loš</v>
      </c>
      <c r="O20" s="13">
        <f>IF(L20=1,1,IF(L20=2,2,IF(L20=3,3,IF(L20=4,4,IF(L20=5,5,IF(L20=6,6,IF(L20=7,7,IF(L20=8,8,0))))))))</f>
        <v>2</v>
      </c>
      <c r="P20" s="13">
        <f>IF(L20=9,9,IF(L20=10,10,IF(L20=11,11,IF(L20=12,12,IF(L20=13,13,IF(L20=14,14,IF(L20=15,15,IF(L20=16,16,0))))))))</f>
        <v>0</v>
      </c>
      <c r="Q20" s="13">
        <f>IF(L20=17,17,IF(L20=18,18,IF(L20=19,19,IF(L20=20,20,IF(L20=21,21,IF(L20=22,22,IF(L20=23,23,IF(L20=24,24,0))))))))</f>
        <v>0</v>
      </c>
      <c r="R20" s="13"/>
      <c r="S20" s="13"/>
      <c r="T20" s="13"/>
      <c r="U20" s="13"/>
      <c r="V20" s="13"/>
      <c r="W20" s="13"/>
    </row>
    <row r="21" spans="1:23" ht="12.75">
      <c r="A21" s="51"/>
      <c r="B21" s="24">
        <v>2</v>
      </c>
      <c r="C21" s="15" t="s">
        <v>107</v>
      </c>
      <c r="D21" s="12">
        <v>140</v>
      </c>
      <c r="E21" s="12">
        <v>164</v>
      </c>
      <c r="F21" s="12">
        <v>164</v>
      </c>
      <c r="G21" s="12">
        <v>155</v>
      </c>
      <c r="H21" s="12">
        <v>168</v>
      </c>
      <c r="I21" s="12">
        <v>128</v>
      </c>
      <c r="J21" s="25">
        <f>SUM(D21:I21)</f>
        <v>919</v>
      </c>
      <c r="K21" s="26">
        <f>AVERAGE(D21:I21)</f>
        <v>153.16666666666666</v>
      </c>
      <c r="L21" s="24">
        <f>RANK(J21,$J$4:$J$22,0)</f>
        <v>7</v>
      </c>
      <c r="M21" s="8" t="e">
        <f>RANK(#REF!,#REF!,0)</f>
        <v>#REF!</v>
      </c>
      <c r="N21" s="32" t="str">
        <f>RIGHT(C21,3)</f>
        <v>gor</v>
      </c>
      <c r="O21" s="13">
        <f>IF(L21=1,1,IF(L21=2,2,IF(L21=3,3,IF(L21=4,4,IF(L21=5,5,IF(L21=6,6,IF(L21=7,7,IF(L21=8,8,0))))))))</f>
        <v>7</v>
      </c>
      <c r="P21" s="13">
        <f>IF(L21=9,9,IF(L21=10,10,IF(L21=11,11,IF(L21=12,12,IF(L21=13,13,IF(L21=14,14,IF(L21=15,15,IF(L21=16,16,0))))))))</f>
        <v>0</v>
      </c>
      <c r="Q21" s="13">
        <f>IF(L21=17,17,IF(L21=18,18,IF(L21=19,19,IF(L21=20,20,IF(L21=21,21,IF(L21=22,22,IF(L21=23,23,IF(L21=24,24,0))))))))</f>
        <v>0</v>
      </c>
      <c r="R21" s="13"/>
      <c r="S21" s="13"/>
      <c r="T21" s="13"/>
      <c r="U21" s="13"/>
      <c r="V21" s="13"/>
      <c r="W21" s="13"/>
    </row>
    <row r="22" spans="1:23" ht="13.5" thickBot="1">
      <c r="A22" s="50" t="s">
        <v>72</v>
      </c>
      <c r="B22" s="50"/>
      <c r="C22" s="50"/>
      <c r="D22" s="27">
        <f>SUM(D20:D21)</f>
        <v>335</v>
      </c>
      <c r="E22" s="27">
        <f>SUM(E20:E21)</f>
        <v>325</v>
      </c>
      <c r="F22" s="27">
        <f>SUM(F20:F21)</f>
        <v>368</v>
      </c>
      <c r="G22" s="27">
        <f>SUM(G20:G21)</f>
        <v>365</v>
      </c>
      <c r="H22" s="27">
        <f>SUM(H20:H21)</f>
        <v>330</v>
      </c>
      <c r="I22" s="27">
        <f>SUM(I20:I21)</f>
        <v>283</v>
      </c>
      <c r="J22" s="28" t="str">
        <f>IF(SUM(J20:J21)&lt;&gt;SUM(D22:I22),"chyba vzorců","vzorce OK")</f>
        <v>vzorce OK</v>
      </c>
      <c r="K22" s="29"/>
      <c r="L22" s="34"/>
      <c r="M22" s="8"/>
      <c r="N22" s="32"/>
      <c r="O22" s="13"/>
      <c r="P22" s="13"/>
      <c r="Q22" s="13"/>
      <c r="R22" s="13"/>
      <c r="S22" s="13"/>
      <c r="T22" s="13"/>
      <c r="U22" s="13"/>
      <c r="V22" s="13"/>
      <c r="W22" s="13"/>
    </row>
  </sheetData>
  <sheetProtection/>
  <mergeCells count="10">
    <mergeCell ref="A4:A5"/>
    <mergeCell ref="A6:C6"/>
    <mergeCell ref="A8:A9"/>
    <mergeCell ref="A10:C10"/>
    <mergeCell ref="A12:A13"/>
    <mergeCell ref="A14:C14"/>
    <mergeCell ref="A16:A17"/>
    <mergeCell ref="A18:C18"/>
    <mergeCell ref="A20:A21"/>
    <mergeCell ref="A22:C22"/>
  </mergeCells>
  <conditionalFormatting sqref="O4:W22">
    <cfRule type="cellIs" priority="8" dxfId="10" operator="equal" stopIfTrue="1">
      <formula>0</formula>
    </cfRule>
  </conditionalFormatting>
  <conditionalFormatting sqref="L3:L22">
    <cfRule type="cellIs" priority="9" dxfId="11" operator="equal" stopIfTrue="1">
      <formula>1</formula>
    </cfRule>
    <cfRule type="cellIs" priority="10" dxfId="12" operator="equal" stopIfTrue="1">
      <formula>2</formula>
    </cfRule>
    <cfRule type="cellIs" priority="11" dxfId="13" operator="equal" stopIfTrue="1">
      <formula>3</formula>
    </cfRule>
  </conditionalFormatting>
  <conditionalFormatting sqref="D6:I6 D10:I10 D14:I14 D18:I18 D22:I22">
    <cfRule type="cellIs" priority="12" dxfId="14" operator="greaterThanOrEqual" stopIfTrue="1">
      <formula>500</formula>
    </cfRule>
  </conditionalFormatting>
  <conditionalFormatting sqref="D4:I5 D8:I9 D12:I13 D16:I17 D20:I21">
    <cfRule type="cellIs" priority="13" dxfId="15" operator="between" stopIfTrue="1">
      <formula>200</formula>
      <formula>299</formula>
    </cfRule>
    <cfRule type="cellIs" priority="14" dxfId="0" operator="equal" stopIfTrue="1">
      <formula>300</formula>
    </cfRule>
  </conditionalFormatting>
  <conditionalFormatting sqref="D6:I6 D10:I10 D14:I14 D18:I18 D22:I22">
    <cfRule type="cellIs" priority="3" dxfId="14" operator="greaterThanOrEqual" stopIfTrue="1">
      <formula>500</formula>
    </cfRule>
  </conditionalFormatting>
  <conditionalFormatting sqref="D4:I5 D8:I9 D12:I13 D16:I17 D20:I21">
    <cfRule type="cellIs" priority="1" dxfId="15" operator="between" stopIfTrue="1">
      <formula>200</formula>
      <formula>299</formula>
    </cfRule>
    <cfRule type="cellIs" priority="2" dxfId="0" operator="equal" stopIfTrue="1">
      <formula>300</formula>
    </cfRule>
  </conditionalFormatting>
  <dataValidations count="1">
    <dataValidation type="whole" operator="lessThanOrEqual" allowBlank="1" showInputMessage="1" showErrorMessage="1" sqref="D4:I5 D8:I9 D12:I13 D16:I17 D20:I21">
      <formula1>300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0">
      <selection activeCell="A25" sqref="A25"/>
    </sheetView>
  </sheetViews>
  <sheetFormatPr defaultColWidth="9.00390625" defaultRowHeight="12.75"/>
  <cols>
    <col min="1" max="1" width="23.50390625" style="0" customWidth="1"/>
    <col min="2" max="2" width="12.50390625" style="0" customWidth="1"/>
    <col min="3" max="3" width="10.125" style="0" customWidth="1"/>
    <col min="12" max="12" width="10.50390625" style="0" customWidth="1"/>
  </cols>
  <sheetData>
    <row r="1" spans="1:12" ht="13.5" thickBot="1">
      <c r="A1" s="43" t="s">
        <v>111</v>
      </c>
      <c r="B1" s="42" t="s">
        <v>112</v>
      </c>
      <c r="C1" s="43" t="s">
        <v>113</v>
      </c>
      <c r="D1" s="42" t="s">
        <v>114</v>
      </c>
      <c r="E1" s="42" t="s">
        <v>115</v>
      </c>
      <c r="F1" s="42" t="s">
        <v>116</v>
      </c>
      <c r="G1" s="43" t="s">
        <v>117</v>
      </c>
      <c r="H1" s="42" t="s">
        <v>118</v>
      </c>
      <c r="I1" s="42" t="s">
        <v>119</v>
      </c>
      <c r="J1" s="42" t="s">
        <v>120</v>
      </c>
      <c r="K1" s="42" t="s">
        <v>121</v>
      </c>
      <c r="L1" s="42" t="s">
        <v>122</v>
      </c>
    </row>
    <row r="2" spans="1:12" ht="13.5" thickBot="1">
      <c r="A2" s="41" t="s">
        <v>108</v>
      </c>
      <c r="B2" s="44">
        <v>37</v>
      </c>
      <c r="C2" s="45">
        <v>6</v>
      </c>
      <c r="D2" s="44">
        <v>14</v>
      </c>
      <c r="E2" s="44">
        <v>17</v>
      </c>
      <c r="F2" s="41"/>
      <c r="G2" s="41"/>
      <c r="H2" s="41"/>
      <c r="I2" s="41"/>
      <c r="J2" s="41"/>
      <c r="K2" s="41"/>
      <c r="L2" s="41"/>
    </row>
    <row r="3" spans="1:12" ht="13.5" thickBot="1">
      <c r="A3" s="41" t="s">
        <v>107</v>
      </c>
      <c r="B3" s="44">
        <v>28</v>
      </c>
      <c r="C3" s="44">
        <v>5</v>
      </c>
      <c r="D3" s="44">
        <v>12</v>
      </c>
      <c r="E3" s="44">
        <v>11</v>
      </c>
      <c r="F3" s="41"/>
      <c r="G3" s="41"/>
      <c r="H3" s="41"/>
      <c r="I3" s="41"/>
      <c r="J3" s="41"/>
      <c r="K3" s="41"/>
      <c r="L3" s="41"/>
    </row>
    <row r="4" spans="1:12" ht="13.5" thickBot="1">
      <c r="A4" s="41" t="s">
        <v>109</v>
      </c>
      <c r="B4" s="44">
        <v>20</v>
      </c>
      <c r="C4" s="44">
        <v>3</v>
      </c>
      <c r="D4" s="44">
        <v>8</v>
      </c>
      <c r="E4" s="44">
        <v>9</v>
      </c>
      <c r="F4" s="41"/>
      <c r="G4" s="41"/>
      <c r="H4" s="41"/>
      <c r="I4" s="41"/>
      <c r="J4" s="41"/>
      <c r="K4" s="41"/>
      <c r="L4" s="41"/>
    </row>
    <row r="5" spans="1:12" ht="13.5" thickBot="1">
      <c r="A5" s="41" t="s">
        <v>124</v>
      </c>
      <c r="B5" s="44">
        <v>16.5</v>
      </c>
      <c r="C5" s="41"/>
      <c r="D5" s="44">
        <v>10</v>
      </c>
      <c r="E5" s="44">
        <v>6.5</v>
      </c>
      <c r="F5" s="41"/>
      <c r="G5" s="41"/>
      <c r="H5" s="41"/>
      <c r="I5" s="41"/>
      <c r="J5" s="41"/>
      <c r="K5" s="41"/>
      <c r="L5" s="41"/>
    </row>
    <row r="6" spans="1:12" ht="13.5" thickBot="1">
      <c r="A6" s="41" t="s">
        <v>126</v>
      </c>
      <c r="B6" s="44">
        <v>16</v>
      </c>
      <c r="C6" s="41"/>
      <c r="D6" s="44">
        <v>9</v>
      </c>
      <c r="E6" s="44">
        <v>7</v>
      </c>
      <c r="F6" s="41"/>
      <c r="G6" s="41"/>
      <c r="H6" s="41"/>
      <c r="I6" s="41"/>
      <c r="J6" s="41"/>
      <c r="K6" s="41"/>
      <c r="L6" s="41"/>
    </row>
    <row r="7" spans="1:12" ht="13.5" thickBot="1">
      <c r="A7" s="41" t="s">
        <v>110</v>
      </c>
      <c r="B7" s="44">
        <v>16</v>
      </c>
      <c r="C7" s="44">
        <v>4</v>
      </c>
      <c r="D7" s="44">
        <v>4</v>
      </c>
      <c r="E7" s="44">
        <v>8</v>
      </c>
      <c r="F7" s="41"/>
      <c r="G7" s="41"/>
      <c r="H7" s="41"/>
      <c r="I7" s="41"/>
      <c r="J7" s="41"/>
      <c r="K7" s="41"/>
      <c r="L7" s="41"/>
    </row>
    <row r="8" spans="1:12" ht="13.5" thickBot="1">
      <c r="A8" s="41" t="s">
        <v>137</v>
      </c>
      <c r="B8" s="44">
        <v>16</v>
      </c>
      <c r="C8" s="41"/>
      <c r="D8" s="41"/>
      <c r="E8" s="44">
        <v>16</v>
      </c>
      <c r="F8" s="41"/>
      <c r="G8" s="41"/>
      <c r="H8" s="41"/>
      <c r="I8" s="41"/>
      <c r="J8" s="41"/>
      <c r="K8" s="41"/>
      <c r="L8" s="41"/>
    </row>
    <row r="9" spans="1:12" ht="13.5" thickBot="1">
      <c r="A9" s="41" t="s">
        <v>105</v>
      </c>
      <c r="B9" s="44">
        <v>13.5</v>
      </c>
      <c r="C9" s="44">
        <v>7</v>
      </c>
      <c r="D9" s="44"/>
      <c r="E9" s="44">
        <v>6.5</v>
      </c>
      <c r="F9" s="41"/>
      <c r="G9" s="41"/>
      <c r="H9" s="41"/>
      <c r="I9" s="41"/>
      <c r="J9" s="41"/>
      <c r="K9" s="41"/>
      <c r="L9" s="41"/>
    </row>
    <row r="10" spans="1:12" ht="13.5" thickBot="1">
      <c r="A10" s="41" t="s">
        <v>131</v>
      </c>
      <c r="B10" s="44">
        <v>13</v>
      </c>
      <c r="C10" s="41"/>
      <c r="D10" s="44">
        <v>13</v>
      </c>
      <c r="E10" s="44"/>
      <c r="F10" s="41"/>
      <c r="G10" s="41"/>
      <c r="H10" s="41"/>
      <c r="I10" s="41"/>
      <c r="J10" s="41"/>
      <c r="K10" s="41"/>
      <c r="L10" s="41"/>
    </row>
    <row r="11" spans="1:12" ht="13.5" thickBot="1">
      <c r="A11" s="41" t="s">
        <v>123</v>
      </c>
      <c r="B11" s="44">
        <v>11.5</v>
      </c>
      <c r="C11" s="44">
        <v>2</v>
      </c>
      <c r="D11" s="44">
        <v>5.5</v>
      </c>
      <c r="E11" s="44">
        <v>4</v>
      </c>
      <c r="F11" s="41"/>
      <c r="G11" s="41"/>
      <c r="H11" s="41"/>
      <c r="I11" s="41"/>
      <c r="J11" s="41"/>
      <c r="K11" s="41"/>
      <c r="L11" s="41"/>
    </row>
    <row r="12" spans="1:12" ht="13.5" thickBot="1">
      <c r="A12" s="41" t="s">
        <v>139</v>
      </c>
      <c r="B12" s="44">
        <v>11</v>
      </c>
      <c r="C12" s="41"/>
      <c r="D12" s="44">
        <v>11</v>
      </c>
      <c r="E12" s="44"/>
      <c r="F12" s="41"/>
      <c r="G12" s="41"/>
      <c r="H12" s="41"/>
      <c r="I12" s="41"/>
      <c r="J12" s="41"/>
      <c r="K12" s="41"/>
      <c r="L12" s="41"/>
    </row>
    <row r="13" spans="1:12" ht="13.5" thickBot="1">
      <c r="A13" s="41" t="s">
        <v>129</v>
      </c>
      <c r="B13" s="44">
        <v>10.5</v>
      </c>
      <c r="C13" s="41"/>
      <c r="D13" s="44">
        <v>5.5</v>
      </c>
      <c r="E13" s="44">
        <v>5</v>
      </c>
      <c r="F13" s="41"/>
      <c r="G13" s="41"/>
      <c r="H13" s="41"/>
      <c r="I13" s="41"/>
      <c r="J13" s="41"/>
      <c r="K13" s="41"/>
      <c r="L13" s="41"/>
    </row>
    <row r="14" spans="1:12" ht="13.5" thickBot="1">
      <c r="A14" s="41" t="s">
        <v>138</v>
      </c>
      <c r="B14" s="44">
        <v>10</v>
      </c>
      <c r="C14" s="41"/>
      <c r="D14" s="41"/>
      <c r="E14" s="44">
        <v>10</v>
      </c>
      <c r="F14" s="41"/>
      <c r="G14" s="41"/>
      <c r="H14" s="41"/>
      <c r="I14" s="41"/>
      <c r="J14" s="41"/>
      <c r="K14" s="41"/>
      <c r="L14" s="41"/>
    </row>
    <row r="15" spans="1:12" ht="13.5" thickBot="1">
      <c r="A15" s="41" t="s">
        <v>134</v>
      </c>
      <c r="B15" s="44">
        <v>7.5</v>
      </c>
      <c r="C15" s="41"/>
      <c r="D15" s="41"/>
      <c r="E15" s="44">
        <v>7.5</v>
      </c>
      <c r="F15" s="41"/>
      <c r="G15" s="41"/>
      <c r="H15" s="41"/>
      <c r="I15" s="41"/>
      <c r="J15" s="41"/>
      <c r="K15" s="41"/>
      <c r="L15" s="41"/>
    </row>
    <row r="16" spans="1:12" ht="13.5" thickBot="1">
      <c r="A16" s="41" t="s">
        <v>135</v>
      </c>
      <c r="B16" s="44">
        <v>7.5</v>
      </c>
      <c r="C16" s="41"/>
      <c r="D16" s="41"/>
      <c r="E16" s="44">
        <v>7.5</v>
      </c>
      <c r="F16" s="41"/>
      <c r="G16" s="41"/>
      <c r="H16" s="41"/>
      <c r="I16" s="41"/>
      <c r="J16" s="41"/>
      <c r="K16" s="41"/>
      <c r="L16" s="41"/>
    </row>
    <row r="17" spans="1:12" ht="13.5" thickBot="1">
      <c r="A17" s="41" t="s">
        <v>127</v>
      </c>
      <c r="B17" s="44">
        <v>7</v>
      </c>
      <c r="C17" s="41"/>
      <c r="D17" s="44">
        <v>7</v>
      </c>
      <c r="E17" s="44"/>
      <c r="F17" s="41"/>
      <c r="G17" s="41"/>
      <c r="H17" s="41"/>
      <c r="I17" s="41"/>
      <c r="J17" s="41"/>
      <c r="K17" s="41"/>
      <c r="L17" s="41"/>
    </row>
    <row r="18" spans="1:12" ht="13.5" thickBot="1">
      <c r="A18" s="41" t="s">
        <v>133</v>
      </c>
      <c r="B18" s="44">
        <v>6</v>
      </c>
      <c r="C18" s="41"/>
      <c r="D18" s="41"/>
      <c r="E18" s="44">
        <v>6</v>
      </c>
      <c r="F18" s="41"/>
      <c r="G18" s="41"/>
      <c r="H18" s="41"/>
      <c r="I18" s="41"/>
      <c r="J18" s="41"/>
      <c r="K18" s="41"/>
      <c r="L18" s="41"/>
    </row>
    <row r="19" spans="1:12" ht="13.5" thickBot="1">
      <c r="A19" s="41" t="s">
        <v>130</v>
      </c>
      <c r="B19" s="44">
        <v>4</v>
      </c>
      <c r="C19" s="41"/>
      <c r="D19" s="44">
        <v>3</v>
      </c>
      <c r="E19" s="44">
        <v>1</v>
      </c>
      <c r="F19" s="41"/>
      <c r="G19" s="41"/>
      <c r="H19" s="41"/>
      <c r="I19" s="41"/>
      <c r="J19" s="41"/>
      <c r="K19" s="41"/>
      <c r="L19" s="41"/>
    </row>
    <row r="20" spans="1:12" ht="13.5" thickBot="1">
      <c r="A20" s="41" t="s">
        <v>106</v>
      </c>
      <c r="B20" s="44">
        <v>4</v>
      </c>
      <c r="C20" s="44">
        <v>1</v>
      </c>
      <c r="D20" s="44"/>
      <c r="E20" s="44">
        <v>3</v>
      </c>
      <c r="F20" s="41"/>
      <c r="G20" s="41"/>
      <c r="H20" s="41"/>
      <c r="I20" s="41"/>
      <c r="J20" s="41"/>
      <c r="K20" s="41"/>
      <c r="L20" s="41"/>
    </row>
    <row r="21" spans="1:12" ht="13.5" thickBot="1">
      <c r="A21" s="41" t="s">
        <v>128</v>
      </c>
      <c r="B21" s="44">
        <v>2</v>
      </c>
      <c r="C21" s="41"/>
      <c r="D21" s="44">
        <v>2</v>
      </c>
      <c r="E21" s="44"/>
      <c r="F21" s="41"/>
      <c r="G21" s="41"/>
      <c r="H21" s="41"/>
      <c r="I21" s="41"/>
      <c r="J21" s="41"/>
      <c r="K21" s="41"/>
      <c r="L21" s="41"/>
    </row>
    <row r="22" spans="1:12" ht="13.5" thickBot="1">
      <c r="A22" s="41" t="s">
        <v>136</v>
      </c>
      <c r="B22" s="44">
        <v>2</v>
      </c>
      <c r="C22" s="41"/>
      <c r="D22" s="41"/>
      <c r="E22" s="44">
        <v>2</v>
      </c>
      <c r="F22" s="41"/>
      <c r="G22" s="41"/>
      <c r="H22" s="41"/>
      <c r="I22" s="41"/>
      <c r="J22" s="41"/>
      <c r="K22" s="41"/>
      <c r="L22" s="41"/>
    </row>
    <row r="23" spans="1:12" ht="13.5" thickBot="1">
      <c r="A23" s="41" t="s">
        <v>125</v>
      </c>
      <c r="B23" s="44">
        <v>1</v>
      </c>
      <c r="C23" s="41"/>
      <c r="D23" s="44">
        <v>1</v>
      </c>
      <c r="E23" s="44"/>
      <c r="F23" s="41"/>
      <c r="G23" s="41"/>
      <c r="H23" s="41"/>
      <c r="I23" s="41"/>
      <c r="J23" s="41"/>
      <c r="K23" s="41"/>
      <c r="L23" s="41"/>
    </row>
    <row r="24" spans="1:12" ht="13.5" thickBo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3.5" thickBo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3.5" thickBo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3.5" thickBo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3.5" thickBo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3.5" thickBo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3.5" thickBo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3.5" thickBo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3.5" thickBo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3.5" thickBo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3.5" thickBo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3.5" thickBo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3.5" thickBo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3.5" thickBo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3.5" thickBo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13.5" thickBo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13.5" thickBo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3.5" thickBo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13.5" thickBo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13.5" thickBo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ht="13.5" thickBo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13.5" thickBo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TondaS</dc:creator>
  <cp:keywords/>
  <dc:description/>
  <cp:lastModifiedBy>Director</cp:lastModifiedBy>
  <cp:lastPrinted>2019-04-23T08:20:02Z</cp:lastPrinted>
  <dcterms:created xsi:type="dcterms:W3CDTF">2006-04-10T18:32:03Z</dcterms:created>
  <dcterms:modified xsi:type="dcterms:W3CDTF">2019-10-28T08:03:53Z</dcterms:modified>
  <cp:category/>
  <cp:version/>
  <cp:contentType/>
  <cp:contentStatus/>
  <cp:revision>1</cp:revision>
</cp:coreProperties>
</file>