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50" windowWidth="8660" windowHeight="4130" activeTab="0"/>
  </bookViews>
  <sheets>
    <sheet name="BZSO 2018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<sst xmlns="http://schemas.openxmlformats.org/spreadsheetml/2006/main" count="74" uniqueCount="49">
  <si>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</si>
  <si>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</si>
  <si>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</si>
  <si>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</si>
  <si>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</si>
  <si>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</si>
  <si>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</si>
  <si>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</si>
  <si>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</si>
  <si>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</si>
  <si>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</si>
  <si>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</si>
  <si>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</si>
  <si>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</si>
  <si>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</si>
  <si>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</si>
  <si>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</si>
  <si>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</si>
  <si>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</si>
  <si>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</si>
  <si>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</si>
  <si>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</si>
  <si>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</si>
  <si>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</si>
  <si>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</si>
  <si>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</si>
  <si>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</si>
  <si>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</si>
  <si>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</si>
  <si>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</si>
  <si>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</si>
  <si>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</si>
  <si>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</si>
  <si>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</si>
  <si>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Krejčová Danuše</t>
  </si>
  <si>
    <t>Postup 70%</t>
  </si>
  <si>
    <t>Brokeš František st.</t>
  </si>
  <si>
    <t>Koukal Drahomír</t>
  </si>
  <si>
    <t>Krejchová Věra</t>
  </si>
  <si>
    <t>Bora František</t>
  </si>
  <si>
    <t>Štefl Radek</t>
  </si>
  <si>
    <t>Brokešová Anna</t>
  </si>
  <si>
    <t>Barkman Radek</t>
  </si>
  <si>
    <t>Germanová Lenka</t>
  </si>
  <si>
    <t>Schůt Ladislav</t>
  </si>
  <si>
    <t>Bešík Josef</t>
  </si>
  <si>
    <t>Hanušová Dana</t>
  </si>
  <si>
    <t>Lucky Losers</t>
  </si>
  <si>
    <t>Schůtová Anna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</si>
</sst>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  <numFmt numFmtId="185" formatCode="_-* #,##0\ &quot;Kč&quot;_-;\-* #,##0\ &quot;Kč&quot;_-;_-* &quot;-&quot;\ &quot;Kč&quot;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.00\ _K_č_-;\-* #,##0.00\ _K_č_-;_-* &quot;-&quot;??\ _K_č_-;_-@_-"/>
  </numFmts>
  <fonts count="5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0"/>
      <name val="Arial CE"/>
      <family val="0"/>
    </font>
    <font>
      <sz val="9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textRotation="90"/>
    </xf>
    <xf numFmtId="0" fontId="10" fillId="34" borderId="12" xfId="0" applyFont="1" applyFill="1" applyBorder="1" applyAlignment="1">
      <alignment horizontal="center" textRotation="90"/>
    </xf>
    <xf numFmtId="0" fontId="5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4" borderId="17" xfId="0" applyFont="1" applyFill="1" applyBorder="1" applyAlignment="1">
      <alignment textRotation="90"/>
    </xf>
    <xf numFmtId="0" fontId="7" fillId="35" borderId="18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8" fillId="35" borderId="18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37" borderId="22" xfId="0" applyFont="1" applyFill="1" applyBorder="1" applyAlignment="1">
      <alignment/>
    </xf>
    <xf numFmtId="0" fontId="11" fillId="37" borderId="21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9" borderId="10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178" fontId="5" fillId="39" borderId="12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46" applyFont="1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0" fontId="0" fillId="0" borderId="29" xfId="46" applyFont="1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33" xfId="46" applyBorder="1" applyAlignment="1">
      <alignment horizontal="center"/>
      <protection/>
    </xf>
    <xf numFmtId="0" fontId="0" fillId="0" borderId="34" xfId="46" applyBorder="1" applyAlignment="1">
      <alignment horizontal="center"/>
      <protection/>
    </xf>
    <xf numFmtId="0" fontId="0" fillId="0" borderId="35" xfId="46" applyBorder="1" applyAlignment="1">
      <alignment horizontal="center"/>
      <protection/>
    </xf>
    <xf numFmtId="0" fontId="0" fillId="0" borderId="36" xfId="46" applyFont="1" applyBorder="1" applyAlignment="1">
      <alignment horizontal="center"/>
      <protection/>
    </xf>
    <xf numFmtId="0" fontId="0" fillId="0" borderId="37" xfId="46" applyBorder="1" applyAlignment="1">
      <alignment horizontal="center"/>
      <protection/>
    </xf>
    <xf numFmtId="0" fontId="15" fillId="40" borderId="38" xfId="46" applyFont="1" applyFill="1" applyBorder="1" applyAlignment="1">
      <alignment horizontal="center"/>
      <protection/>
    </xf>
    <xf numFmtId="0" fontId="0" fillId="40" borderId="39" xfId="46" applyFill="1" applyBorder="1" applyAlignment="1">
      <alignment horizontal="center"/>
      <protection/>
    </xf>
    <xf numFmtId="0" fontId="0" fillId="40" borderId="40" xfId="46" applyFill="1" applyBorder="1" applyAlignment="1">
      <alignment horizontal="center"/>
      <protection/>
    </xf>
    <xf numFmtId="0" fontId="15" fillId="40" borderId="41" xfId="46" applyFont="1" applyFill="1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0" fillId="0" borderId="43" xfId="46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4" xfId="46" applyFill="1" applyBorder="1" applyAlignment="1">
      <alignment horizontal="center"/>
      <protection/>
    </xf>
    <xf numFmtId="0" fontId="0" fillId="40" borderId="44" xfId="46" applyFill="1" applyBorder="1" applyAlignment="1">
      <alignment horizontal="center"/>
      <protection/>
    </xf>
    <xf numFmtId="0" fontId="0" fillId="40" borderId="45" xfId="46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8" xfId="46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47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40" borderId="42" xfId="46" applyFill="1" applyBorder="1" applyAlignment="1">
      <alignment horizontal="center"/>
      <protection/>
    </xf>
    <xf numFmtId="0" fontId="0" fillId="0" borderId="48" xfId="0" applyFill="1" applyBorder="1" applyAlignment="1">
      <alignment/>
    </xf>
    <xf numFmtId="0" fontId="15" fillId="40" borderId="49" xfId="46" applyFont="1" applyFill="1" applyBorder="1" applyAlignment="1">
      <alignment horizontal="center"/>
      <protection/>
    </xf>
    <xf numFmtId="0" fontId="14" fillId="0" borderId="43" xfId="0" applyFont="1" applyBorder="1" applyAlignment="1">
      <alignment horizontal="center"/>
    </xf>
    <xf numFmtId="0" fontId="15" fillId="41" borderId="50" xfId="46" applyFont="1" applyFill="1" applyBorder="1" applyAlignment="1">
      <alignment horizontal="center"/>
      <protection/>
    </xf>
    <xf numFmtId="0" fontId="15" fillId="41" borderId="51" xfId="46" applyFont="1" applyFill="1" applyBorder="1" applyAlignment="1">
      <alignment horizontal="center"/>
      <protection/>
    </xf>
    <xf numFmtId="0" fontId="15" fillId="41" borderId="52" xfId="46" applyFont="1" applyFill="1" applyBorder="1" applyAlignment="1">
      <alignment horizontal="center"/>
      <protection/>
    </xf>
    <xf numFmtId="0" fontId="0" fillId="0" borderId="28" xfId="46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0" fontId="5" fillId="0" borderId="57" xfId="36" applyFont="1" applyFill="1" applyBorder="1" applyAlignment="1" applyProtection="1">
      <alignment/>
      <protection/>
    </xf>
    <xf numFmtId="0" fontId="5" fillId="0" borderId="58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16" borderId="59" xfId="0" applyFont="1" applyFill="1" applyBorder="1" applyAlignment="1">
      <alignment horizontal="center"/>
    </xf>
    <xf numFmtId="0" fontId="5" fillId="0" borderId="58" xfId="36" applyFont="1" applyFill="1" applyBorder="1" applyAlignment="1" applyProtection="1">
      <alignment/>
      <protection/>
    </xf>
    <xf numFmtId="0" fontId="5" fillId="0" borderId="60" xfId="36" applyFont="1" applyFill="1" applyBorder="1" applyAlignment="1" applyProtection="1">
      <alignment/>
      <protection/>
    </xf>
    <xf numFmtId="0" fontId="0" fillId="42" borderId="18" xfId="0" applyFill="1" applyBorder="1" applyAlignment="1">
      <alignment/>
    </xf>
    <xf numFmtId="0" fontId="5" fillId="38" borderId="61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5" fillId="13" borderId="62" xfId="0" applyFont="1" applyFill="1" applyBorder="1" applyAlignment="1">
      <alignment horizontal="center"/>
    </xf>
    <xf numFmtId="178" fontId="5" fillId="39" borderId="11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14" fontId="16" fillId="37" borderId="21" xfId="0" applyNumberFormat="1" applyFont="1" applyFill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5" fillId="43" borderId="64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65" xfId="0" applyFont="1" applyFill="1" applyBorder="1" applyAlignment="1">
      <alignment horizontal="center"/>
    </xf>
    <xf numFmtId="0" fontId="5" fillId="0" borderId="57" xfId="36" applyFont="1" applyBorder="1" applyAlignment="1" applyProtection="1">
      <alignment/>
      <protection/>
    </xf>
    <xf numFmtId="0" fontId="9" fillId="0" borderId="66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53" fillId="44" borderId="68" xfId="0" applyFont="1" applyFill="1" applyBorder="1" applyAlignment="1">
      <alignment horizontal="center" vertical="center"/>
    </xf>
    <xf numFmtId="0" fontId="53" fillId="44" borderId="69" xfId="0" applyFont="1" applyFill="1" applyBorder="1" applyAlignment="1">
      <alignment horizontal="center" vertical="center"/>
    </xf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4" fillId="0" borderId="61" xfId="0" applyNumberFormat="1" applyFont="1" applyFill="1" applyBorder="1" applyAlignment="1">
      <alignment horizontal="center"/>
    </xf>
    <xf numFmtId="178" fontId="5" fillId="39" borderId="61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9" borderId="10" xfId="0" applyNumberFormat="1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178" fontId="5" fillId="39" borderId="12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0" fillId="0" borderId="27" xfId="46" applyFont="1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42" xfId="46" applyBorder="1" applyAlignment="1">
      <alignment horizontal="center"/>
      <protection/>
    </xf>
    <xf numFmtId="0" fontId="0" fillId="40" borderId="44" xfId="46" applyFill="1" applyBorder="1" applyAlignment="1">
      <alignment horizontal="center"/>
      <protection/>
    </xf>
    <xf numFmtId="0" fontId="0" fillId="0" borderId="28" xfId="46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47" xfId="46" applyBorder="1" applyAlignment="1">
      <alignment horizontal="center"/>
      <protection/>
    </xf>
    <xf numFmtId="0" fontId="0" fillId="0" borderId="48" xfId="0" applyFill="1" applyBorder="1" applyAlignment="1">
      <alignment/>
    </xf>
    <xf numFmtId="0" fontId="15" fillId="40" borderId="49" xfId="46" applyFont="1" applyFill="1" applyBorder="1" applyAlignment="1">
      <alignment horizontal="center"/>
      <protection/>
    </xf>
    <xf numFmtId="0" fontId="14" fillId="0" borderId="43" xfId="0" applyFont="1" applyBorder="1" applyAlignment="1">
      <alignment horizontal="center"/>
    </xf>
    <xf numFmtId="0" fontId="15" fillId="41" borderId="51" xfId="46" applyFont="1" applyFill="1" applyBorder="1" applyAlignment="1">
      <alignment horizontal="center"/>
      <protection/>
    </xf>
    <xf numFmtId="0" fontId="15" fillId="41" borderId="52" xfId="46" applyFont="1" applyFill="1" applyBorder="1" applyAlignment="1">
      <alignment horizontal="center"/>
      <protection/>
    </xf>
    <xf numFmtId="2" fontId="6" fillId="0" borderId="70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2" fontId="6" fillId="0" borderId="56" xfId="0" applyNumberFormat="1" applyFont="1" applyBorder="1" applyAlignment="1">
      <alignment horizontal="center"/>
    </xf>
    <xf numFmtId="178" fontId="3" fillId="0" borderId="6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57" xfId="36" applyFont="1" applyFill="1" applyBorder="1" applyAlignment="1" applyProtection="1">
      <alignment/>
      <protection/>
    </xf>
    <xf numFmtId="0" fontId="5" fillId="0" borderId="57" xfId="36" applyFont="1" applyBorder="1" applyAlignment="1" applyProtection="1">
      <alignment/>
      <protection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4" fillId="16" borderId="59" xfId="0" applyFont="1" applyFill="1" applyBorder="1" applyAlignment="1">
      <alignment horizontal="center"/>
    </xf>
    <xf numFmtId="0" fontId="5" fillId="0" borderId="58" xfId="36" applyFont="1" applyFill="1" applyBorder="1" applyAlignment="1" applyProtection="1">
      <alignment/>
      <protection/>
    </xf>
    <xf numFmtId="2" fontId="6" fillId="0" borderId="18" xfId="0" applyNumberFormat="1" applyFont="1" applyBorder="1" applyAlignment="1">
      <alignment horizontal="center"/>
    </xf>
    <xf numFmtId="0" fontId="5" fillId="0" borderId="60" xfId="36" applyFont="1" applyFill="1" applyBorder="1" applyAlignment="1" applyProtection="1">
      <alignment/>
      <protection/>
    </xf>
    <xf numFmtId="0" fontId="3" fillId="0" borderId="71" xfId="0" applyFont="1" applyBorder="1" applyAlignment="1">
      <alignment horizontal="center"/>
    </xf>
    <xf numFmtId="178" fontId="54" fillId="0" borderId="2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54" fillId="0" borderId="71" xfId="0" applyNumberFormat="1" applyFont="1" applyBorder="1" applyAlignment="1">
      <alignment horizontal="center"/>
    </xf>
    <xf numFmtId="178" fontId="3" fillId="0" borderId="71" xfId="0" applyNumberFormat="1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75"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7622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RowColHeader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.50390625" style="0" customWidth="1"/>
    <col min="2" max="2" width="22.2539062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25390625" style="0" customWidth="1"/>
    <col min="12" max="12" width="6.50390625" style="0" hidden="1" customWidth="1"/>
    <col min="13" max="13" width="6.875" style="0" customWidth="1"/>
    <col min="14" max="14" width="8.875" style="0" customWidth="1"/>
    <col min="15" max="16" width="5.25390625" style="0" customWidth="1"/>
    <col min="17" max="17" width="5.75390625" style="0" customWidth="1"/>
    <col min="18" max="18" width="7.75390625" style="0" customWidth="1"/>
    <col min="20" max="20" width="15.125" style="0" customWidth="1"/>
  </cols>
  <sheetData>
    <row r="1" spans="1:18" ht="69.75" customHeight="1" thickBot="1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8.75" customHeight="1" thickBot="1">
      <c r="A2" s="26"/>
      <c r="B2" s="111">
        <v>43352</v>
      </c>
      <c r="C2" s="27"/>
      <c r="D2" s="27"/>
      <c r="E2" s="27"/>
      <c r="F2" s="121" t="s">
        <v>12</v>
      </c>
      <c r="G2" s="122"/>
      <c r="H2" s="122"/>
      <c r="I2" s="122"/>
      <c r="J2" s="122"/>
      <c r="K2" s="123"/>
      <c r="L2" s="25"/>
      <c r="M2" s="27"/>
      <c r="N2" s="27"/>
      <c r="O2" s="25"/>
      <c r="P2" s="121" t="s">
        <v>16</v>
      </c>
      <c r="Q2" s="122"/>
      <c r="R2" s="123"/>
    </row>
    <row r="3" spans="1:20" ht="18" customHeight="1" thickBot="1">
      <c r="A3" s="24"/>
      <c r="B3" s="22" t="s">
        <v>13</v>
      </c>
      <c r="C3" s="14" t="s">
        <v>4</v>
      </c>
      <c r="D3" s="15"/>
      <c r="E3" s="19" t="s">
        <v>14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15"/>
      <c r="M3" s="13" t="s">
        <v>23</v>
      </c>
      <c r="N3" s="21" t="s">
        <v>15</v>
      </c>
      <c r="O3" s="21" t="s">
        <v>14</v>
      </c>
      <c r="P3" s="20" t="s">
        <v>17</v>
      </c>
      <c r="Q3" s="21" t="s">
        <v>18</v>
      </c>
      <c r="R3" s="21" t="s">
        <v>23</v>
      </c>
      <c r="S3" s="21" t="s">
        <v>15</v>
      </c>
      <c r="T3" s="21" t="s">
        <v>35</v>
      </c>
    </row>
    <row r="4" spans="1:19" ht="65.25" customHeight="1" hidden="1" thickBot="1">
      <c r="A4" s="23"/>
      <c r="B4" s="7" t="s">
        <v>2</v>
      </c>
      <c r="C4" s="8" t="s">
        <v>0</v>
      </c>
      <c r="D4" s="8" t="s">
        <v>3</v>
      </c>
      <c r="E4" s="18"/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9" t="s">
        <v>1</v>
      </c>
      <c r="M4" s="9" t="s">
        <v>11</v>
      </c>
      <c r="N4" s="18" t="s">
        <v>5</v>
      </c>
      <c r="O4" s="18"/>
      <c r="P4" s="18"/>
      <c r="Q4" s="18"/>
      <c r="R4" s="18" t="s">
        <v>10</v>
      </c>
      <c r="S4" s="18" t="s">
        <v>5</v>
      </c>
    </row>
    <row r="5" spans="1:19" ht="6.75" customHeight="1" thickBot="1">
      <c r="A5" s="1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7"/>
      <c r="P5" s="17"/>
      <c r="Q5" s="17"/>
      <c r="R5" s="17"/>
      <c r="S5" s="17"/>
    </row>
    <row r="6" spans="1:20" ht="12.75" thickBot="1">
      <c r="A6" s="101">
        <v>1</v>
      </c>
      <c r="B6" s="176" t="s">
        <v>46</v>
      </c>
      <c r="C6" s="105"/>
      <c r="D6" s="106"/>
      <c r="E6" s="106">
        <v>8</v>
      </c>
      <c r="F6" s="173">
        <v>205</v>
      </c>
      <c r="G6" s="107">
        <v>188</v>
      </c>
      <c r="H6" s="107">
        <v>233</v>
      </c>
      <c r="I6" s="107">
        <v>193</v>
      </c>
      <c r="J6" s="107">
        <v>169</v>
      </c>
      <c r="K6" s="107">
        <v>189</v>
      </c>
      <c r="L6" s="140"/>
      <c r="M6" s="141">
        <f>SUM(F6:K6)+(6*E6)</f>
        <v>1225</v>
      </c>
      <c r="N6" s="168">
        <f>M6/6</f>
        <v>204.16666666666666</v>
      </c>
      <c r="O6" s="116">
        <f>E6</f>
        <v>8</v>
      </c>
      <c r="P6" s="115">
        <v>203</v>
      </c>
      <c r="Q6" s="115">
        <v>193</v>
      </c>
      <c r="R6" s="114">
        <f>SUM(P6:Q6)+(2*O6)</f>
        <v>412</v>
      </c>
      <c r="S6" s="91">
        <f aca="true" t="shared" si="0" ref="S6:S11">((F6+G6+H6+I6+J6+K6)+P6+Q6)/8</f>
        <v>196.625</v>
      </c>
      <c r="T6" s="124">
        <v>12</v>
      </c>
    </row>
    <row r="7" spans="1:20" ht="12.75" thickBot="1">
      <c r="A7" s="101">
        <v>2</v>
      </c>
      <c r="B7" s="175" t="s">
        <v>42</v>
      </c>
      <c r="C7" s="142"/>
      <c r="D7" s="128"/>
      <c r="E7" s="128">
        <v>0</v>
      </c>
      <c r="F7" s="127">
        <v>202</v>
      </c>
      <c r="G7" s="131">
        <v>169</v>
      </c>
      <c r="H7" s="131">
        <v>166</v>
      </c>
      <c r="I7" s="131">
        <v>159</v>
      </c>
      <c r="J7" s="131">
        <v>178</v>
      </c>
      <c r="K7" s="131">
        <v>183</v>
      </c>
      <c r="L7" s="143">
        <v>0</v>
      </c>
      <c r="M7" s="144">
        <f>SUM(F7:K7)+(6*E7)</f>
        <v>1057</v>
      </c>
      <c r="N7" s="151">
        <f>M7/6</f>
        <v>176.16666666666666</v>
      </c>
      <c r="O7" s="118">
        <f>E7</f>
        <v>0</v>
      </c>
      <c r="P7" s="187">
        <v>192</v>
      </c>
      <c r="Q7" s="187">
        <v>214</v>
      </c>
      <c r="R7" s="108">
        <f>SUM(P7:Q7)+(2*O7)</f>
        <v>406</v>
      </c>
      <c r="S7" s="91">
        <f t="shared" si="0"/>
        <v>182.875</v>
      </c>
      <c r="T7" s="125"/>
    </row>
    <row r="8" spans="1:19" ht="12.75" thickBot="1">
      <c r="A8" s="101">
        <v>3</v>
      </c>
      <c r="B8" s="175" t="s">
        <v>34</v>
      </c>
      <c r="C8" s="142"/>
      <c r="D8" s="128"/>
      <c r="E8" s="128">
        <v>11</v>
      </c>
      <c r="F8" s="127">
        <v>164</v>
      </c>
      <c r="G8" s="131">
        <v>180</v>
      </c>
      <c r="H8" s="131">
        <v>161</v>
      </c>
      <c r="I8" s="131">
        <v>172</v>
      </c>
      <c r="J8" s="131">
        <v>163</v>
      </c>
      <c r="K8" s="131">
        <v>154</v>
      </c>
      <c r="L8" s="143"/>
      <c r="M8" s="144">
        <f>SUM(F8:K8)+(6*E8)</f>
        <v>1060</v>
      </c>
      <c r="N8" s="151">
        <f>M8/6</f>
        <v>176.66666666666666</v>
      </c>
      <c r="O8" s="118">
        <f>E8</f>
        <v>11</v>
      </c>
      <c r="P8" s="131">
        <v>160</v>
      </c>
      <c r="Q8" s="131">
        <v>200</v>
      </c>
      <c r="R8" s="108">
        <f>SUM(P8:Q8)+(2*O8)</f>
        <v>382</v>
      </c>
      <c r="S8" s="91">
        <f t="shared" si="0"/>
        <v>169.25</v>
      </c>
    </row>
    <row r="9" spans="1:19" ht="12.75" thickBot="1">
      <c r="A9" s="101">
        <v>4</v>
      </c>
      <c r="B9" s="176" t="s">
        <v>45</v>
      </c>
      <c r="C9" s="142"/>
      <c r="D9" s="128"/>
      <c r="E9" s="128">
        <v>18</v>
      </c>
      <c r="F9" s="127">
        <v>146</v>
      </c>
      <c r="G9" s="131">
        <v>151</v>
      </c>
      <c r="H9" s="131">
        <v>143</v>
      </c>
      <c r="I9" s="131">
        <v>161</v>
      </c>
      <c r="J9" s="131">
        <v>202</v>
      </c>
      <c r="K9" s="131">
        <v>199</v>
      </c>
      <c r="L9" s="143">
        <v>0</v>
      </c>
      <c r="M9" s="144">
        <f>SUM(F9:K9)+(6*E9)</f>
        <v>1110</v>
      </c>
      <c r="N9" s="151">
        <f>M9/6</f>
        <v>185</v>
      </c>
      <c r="O9" s="118">
        <f>E9</f>
        <v>18</v>
      </c>
      <c r="P9" s="186">
        <v>147</v>
      </c>
      <c r="Q9" s="180">
        <v>180</v>
      </c>
      <c r="R9" s="108">
        <f>SUM(P9:Q9)+(2*O9)</f>
        <v>363</v>
      </c>
      <c r="S9" s="91">
        <f t="shared" si="0"/>
        <v>166.125</v>
      </c>
    </row>
    <row r="10" spans="1:19" ht="12.75" thickBot="1">
      <c r="A10" s="101">
        <v>5</v>
      </c>
      <c r="B10" s="175" t="s">
        <v>37</v>
      </c>
      <c r="C10" s="142"/>
      <c r="D10" s="128"/>
      <c r="E10" s="129">
        <v>4</v>
      </c>
      <c r="F10" s="127">
        <v>143</v>
      </c>
      <c r="G10" s="131">
        <v>170</v>
      </c>
      <c r="H10" s="131">
        <v>190</v>
      </c>
      <c r="I10" s="131">
        <v>146</v>
      </c>
      <c r="J10" s="131">
        <v>202</v>
      </c>
      <c r="K10" s="131">
        <v>169</v>
      </c>
      <c r="L10" s="143">
        <v>0</v>
      </c>
      <c r="M10" s="144">
        <f>SUM(F10:K10)+(6*E10)</f>
        <v>1044</v>
      </c>
      <c r="N10" s="151">
        <f>M10/6</f>
        <v>174</v>
      </c>
      <c r="O10" s="118">
        <f>E10</f>
        <v>4</v>
      </c>
      <c r="P10" s="188">
        <v>150</v>
      </c>
      <c r="Q10" s="189">
        <v>187</v>
      </c>
      <c r="R10" s="108">
        <f>SUM(P10:Q10)+(2*O10)</f>
        <v>345</v>
      </c>
      <c r="S10" s="91">
        <f t="shared" si="0"/>
        <v>169.625</v>
      </c>
    </row>
    <row r="11" spans="1:19" ht="12.75" thickBot="1">
      <c r="A11" s="181">
        <v>6</v>
      </c>
      <c r="B11" s="184" t="s">
        <v>24</v>
      </c>
      <c r="C11" s="147"/>
      <c r="D11" s="129"/>
      <c r="E11" s="129">
        <v>15</v>
      </c>
      <c r="F11" s="132">
        <v>152</v>
      </c>
      <c r="G11" s="133">
        <v>156</v>
      </c>
      <c r="H11" s="133">
        <v>172</v>
      </c>
      <c r="I11" s="133">
        <v>159</v>
      </c>
      <c r="J11" s="133">
        <v>118</v>
      </c>
      <c r="K11" s="133">
        <v>169</v>
      </c>
      <c r="L11" s="143"/>
      <c r="M11" s="144">
        <f>SUM(F11:K11)+(6*E11)</f>
        <v>1016</v>
      </c>
      <c r="N11" s="151">
        <f>M11/6</f>
        <v>169.33333333333334</v>
      </c>
      <c r="O11" s="118">
        <f>E11</f>
        <v>15</v>
      </c>
      <c r="P11" s="137">
        <v>157</v>
      </c>
      <c r="Q11" s="131">
        <v>155</v>
      </c>
      <c r="R11" s="108">
        <f>SUM(P11:Q11)+(2*O11)</f>
        <v>342</v>
      </c>
      <c r="S11" s="172">
        <f t="shared" si="0"/>
        <v>154.75</v>
      </c>
    </row>
    <row r="12" spans="1:19" ht="12.75" thickBot="1">
      <c r="A12" s="181">
        <v>7</v>
      </c>
      <c r="B12" s="175" t="s">
        <v>36</v>
      </c>
      <c r="C12" s="142"/>
      <c r="D12" s="128"/>
      <c r="E12" s="128">
        <v>12</v>
      </c>
      <c r="F12" s="127">
        <v>147</v>
      </c>
      <c r="G12" s="131">
        <v>168</v>
      </c>
      <c r="H12" s="131">
        <v>137</v>
      </c>
      <c r="I12" s="131">
        <v>165</v>
      </c>
      <c r="J12" s="131">
        <v>160</v>
      </c>
      <c r="K12" s="131">
        <v>158</v>
      </c>
      <c r="L12" s="143"/>
      <c r="M12" s="144">
        <f>SUM(F12:K12)+(6*E12)</f>
        <v>1007</v>
      </c>
      <c r="N12" s="151">
        <f>M12/6</f>
        <v>167.83333333333334</v>
      </c>
      <c r="O12" s="118">
        <f>E12</f>
        <v>12</v>
      </c>
      <c r="P12" s="185">
        <v>168</v>
      </c>
      <c r="Q12" s="185">
        <v>147</v>
      </c>
      <c r="R12" s="108">
        <f>SUM(P12:Q12)+(2*O12)</f>
        <v>339</v>
      </c>
      <c r="S12" s="172">
        <f>((F12+G12+H12+I12+J12+K12)+P12+Q12)/8</f>
        <v>156.25</v>
      </c>
    </row>
    <row r="13" spans="1:19" ht="12.75" thickBot="1">
      <c r="A13" s="181">
        <v>8</v>
      </c>
      <c r="B13" s="182" t="s">
        <v>41</v>
      </c>
      <c r="C13" s="148"/>
      <c r="D13" s="134"/>
      <c r="E13" s="134">
        <v>20</v>
      </c>
      <c r="F13" s="136">
        <v>157</v>
      </c>
      <c r="G13" s="135">
        <v>141</v>
      </c>
      <c r="H13" s="135">
        <v>170</v>
      </c>
      <c r="I13" s="135">
        <v>176</v>
      </c>
      <c r="J13" s="135">
        <v>158</v>
      </c>
      <c r="K13" s="135">
        <v>138</v>
      </c>
      <c r="L13" s="149">
        <v>0</v>
      </c>
      <c r="M13" s="146">
        <f>SUM(F13:K13)+(6*E13)</f>
        <v>1060</v>
      </c>
      <c r="N13" s="152">
        <f>M13/6</f>
        <v>176.66666666666666</v>
      </c>
      <c r="O13" s="117">
        <f>E13</f>
        <v>20</v>
      </c>
      <c r="P13" s="174">
        <v>151</v>
      </c>
      <c r="Q13" s="174">
        <v>126</v>
      </c>
      <c r="R13" s="113">
        <f>SUM(P13:Q13)+(2*O13)</f>
        <v>317</v>
      </c>
      <c r="S13" s="183">
        <f>((F13+G13+H13+I13+J13+K13)+P13+Q13)/8</f>
        <v>152.125</v>
      </c>
    </row>
    <row r="14" spans="1:18" ht="12.75" thickBot="1">
      <c r="A14" s="101">
        <v>9</v>
      </c>
      <c r="B14" s="176" t="s">
        <v>44</v>
      </c>
      <c r="C14" s="142"/>
      <c r="D14" s="128"/>
      <c r="E14" s="128">
        <v>11</v>
      </c>
      <c r="F14" s="127">
        <v>164</v>
      </c>
      <c r="G14" s="131">
        <v>132</v>
      </c>
      <c r="H14" s="131">
        <v>190</v>
      </c>
      <c r="I14" s="131">
        <v>171</v>
      </c>
      <c r="J14" s="131">
        <v>182</v>
      </c>
      <c r="K14" s="131">
        <v>165</v>
      </c>
      <c r="L14" s="34"/>
      <c r="M14" s="35">
        <f>SUM(F14:K14)+(6*E14)</f>
        <v>1070</v>
      </c>
      <c r="N14" s="43">
        <f>M14/6</f>
        <v>178.33333333333334</v>
      </c>
      <c r="O14" s="138"/>
      <c r="P14" s="28"/>
      <c r="Q14" s="28"/>
      <c r="R14" s="31"/>
    </row>
    <row r="15" spans="1:18" ht="12.75" thickBot="1">
      <c r="A15" s="181">
        <v>10</v>
      </c>
      <c r="B15" s="184" t="s">
        <v>40</v>
      </c>
      <c r="C15" s="147"/>
      <c r="D15" s="129"/>
      <c r="E15" s="129">
        <v>0</v>
      </c>
      <c r="F15" s="133">
        <v>202</v>
      </c>
      <c r="G15" s="132">
        <v>163</v>
      </c>
      <c r="H15" s="132">
        <v>140</v>
      </c>
      <c r="I15" s="132">
        <v>203</v>
      </c>
      <c r="J15" s="132">
        <v>210</v>
      </c>
      <c r="K15" s="132">
        <v>148</v>
      </c>
      <c r="L15" s="143">
        <v>0</v>
      </c>
      <c r="M15" s="144">
        <f>SUM(F15:K15)+(6*E15)</f>
        <v>1066</v>
      </c>
      <c r="N15" s="151">
        <f>M15/6</f>
        <v>177.66666666666666</v>
      </c>
      <c r="O15" s="138"/>
      <c r="P15" s="32"/>
      <c r="Q15" s="32"/>
      <c r="R15" s="31"/>
    </row>
    <row r="16" spans="1:18" ht="12.75" thickBot="1">
      <c r="A16" s="101">
        <v>11</v>
      </c>
      <c r="B16" s="184" t="s">
        <v>43</v>
      </c>
      <c r="C16" s="147"/>
      <c r="D16" s="129"/>
      <c r="E16" s="129">
        <v>8</v>
      </c>
      <c r="F16" s="133">
        <v>169</v>
      </c>
      <c r="G16" s="132">
        <v>147</v>
      </c>
      <c r="H16" s="132">
        <v>174</v>
      </c>
      <c r="I16" s="132">
        <v>157</v>
      </c>
      <c r="J16" s="132">
        <v>155</v>
      </c>
      <c r="K16" s="132">
        <v>196</v>
      </c>
      <c r="L16" s="143">
        <v>0</v>
      </c>
      <c r="M16" s="144">
        <f>SUM(F16:K16)+(6*E16)</f>
        <v>1046</v>
      </c>
      <c r="N16" s="150">
        <f>M16/6</f>
        <v>174.33333333333334</v>
      </c>
      <c r="O16" s="139"/>
      <c r="P16" s="88"/>
      <c r="Q16" s="88"/>
      <c r="R16" s="31"/>
    </row>
    <row r="17" spans="1:18" ht="12.75" thickBot="1">
      <c r="A17" s="181">
        <v>12</v>
      </c>
      <c r="B17" s="182" t="s">
        <v>38</v>
      </c>
      <c r="C17" s="148"/>
      <c r="D17" s="134"/>
      <c r="E17" s="134">
        <v>15</v>
      </c>
      <c r="F17" s="136">
        <v>167</v>
      </c>
      <c r="G17" s="135">
        <v>149</v>
      </c>
      <c r="H17" s="135">
        <v>125</v>
      </c>
      <c r="I17" s="135">
        <v>154</v>
      </c>
      <c r="J17" s="135">
        <v>150</v>
      </c>
      <c r="K17" s="135">
        <v>148</v>
      </c>
      <c r="L17" s="149">
        <v>0</v>
      </c>
      <c r="M17" s="146">
        <f>SUM(F17:K17)+(6*E17)</f>
        <v>983</v>
      </c>
      <c r="N17" s="152">
        <f>M17/6</f>
        <v>163.83333333333334</v>
      </c>
      <c r="O17" s="29"/>
      <c r="P17" s="28"/>
      <c r="Q17" s="28"/>
      <c r="R17" s="31"/>
    </row>
    <row r="18" spans="1:18" ht="12.75" thickBot="1">
      <c r="A18" s="101">
        <v>13</v>
      </c>
      <c r="B18" s="175" t="s">
        <v>39</v>
      </c>
      <c r="C18" s="142"/>
      <c r="D18" s="128"/>
      <c r="E18" s="128">
        <v>7</v>
      </c>
      <c r="F18" s="127">
        <v>168</v>
      </c>
      <c r="G18" s="131">
        <v>143</v>
      </c>
      <c r="H18" s="131">
        <v>172</v>
      </c>
      <c r="I18" s="131">
        <v>120</v>
      </c>
      <c r="J18" s="131">
        <v>146</v>
      </c>
      <c r="K18" s="131">
        <v>181</v>
      </c>
      <c r="L18" s="143">
        <v>0</v>
      </c>
      <c r="M18" s="144">
        <f>SUM(F18:K18)+(6*E18)</f>
        <v>972</v>
      </c>
      <c r="N18" s="151">
        <f>M18/6</f>
        <v>162</v>
      </c>
      <c r="O18" s="31"/>
      <c r="P18" s="28"/>
      <c r="Q18" s="89"/>
      <c r="R18" s="31"/>
    </row>
    <row r="19" spans="1:18" ht="12.75" thickBot="1">
      <c r="A19" s="181">
        <v>14</v>
      </c>
      <c r="B19" s="182" t="s">
        <v>48</v>
      </c>
      <c r="C19" s="148"/>
      <c r="D19" s="134"/>
      <c r="E19" s="134">
        <v>17</v>
      </c>
      <c r="F19" s="136">
        <v>104</v>
      </c>
      <c r="G19" s="135">
        <v>133</v>
      </c>
      <c r="H19" s="135">
        <v>112</v>
      </c>
      <c r="I19" s="135">
        <v>140</v>
      </c>
      <c r="J19" s="135">
        <v>129</v>
      </c>
      <c r="K19" s="135">
        <v>144</v>
      </c>
      <c r="L19" s="149">
        <f>SUM(F19:K19)</f>
        <v>762</v>
      </c>
      <c r="M19" s="146">
        <f>SUM(F19:K19)+(6*E19)</f>
        <v>864</v>
      </c>
      <c r="N19" s="152">
        <f>M19/6</f>
        <v>144</v>
      </c>
      <c r="O19" s="31"/>
      <c r="P19" s="88"/>
      <c r="Q19" s="88"/>
      <c r="R19" s="31"/>
    </row>
    <row r="20" spans="1:18" ht="12.75" thickBot="1">
      <c r="A20" s="181">
        <v>15</v>
      </c>
      <c r="B20" s="175"/>
      <c r="C20" s="142"/>
      <c r="D20" s="128"/>
      <c r="E20" s="128"/>
      <c r="F20" s="127"/>
      <c r="G20" s="131"/>
      <c r="H20" s="131"/>
      <c r="I20" s="131"/>
      <c r="J20" s="131"/>
      <c r="K20" s="131"/>
      <c r="L20" s="143">
        <v>0</v>
      </c>
      <c r="M20" s="144">
        <f>SUM(F20:K20)+(6*E20)</f>
        <v>0</v>
      </c>
      <c r="N20" s="151">
        <f>M20/6</f>
        <v>0</v>
      </c>
      <c r="O20" s="29"/>
      <c r="P20" s="28"/>
      <c r="Q20" s="28"/>
      <c r="R20" s="31"/>
    </row>
    <row r="21" spans="1:18" ht="12.75" thickBot="1">
      <c r="A21" s="101">
        <v>16</v>
      </c>
      <c r="B21" s="176"/>
      <c r="C21" s="145"/>
      <c r="D21" s="130"/>
      <c r="E21" s="130"/>
      <c r="F21" s="1"/>
      <c r="G21" s="4"/>
      <c r="H21" s="4"/>
      <c r="I21" s="4"/>
      <c r="J21" s="4"/>
      <c r="K21" s="4"/>
      <c r="L21" s="34"/>
      <c r="M21" s="35">
        <f>SUM(F21:K21)+(6*E21)</f>
        <v>0</v>
      </c>
      <c r="N21" s="43">
        <f>M21/6</f>
        <v>0</v>
      </c>
      <c r="O21" s="29"/>
      <c r="P21" s="31"/>
      <c r="Q21" s="31"/>
      <c r="R21" s="32"/>
    </row>
    <row r="22" spans="1:18" ht="12.75" thickBot="1">
      <c r="A22" s="101">
        <v>17</v>
      </c>
      <c r="B22" s="176"/>
      <c r="C22" s="142"/>
      <c r="D22" s="128"/>
      <c r="E22" s="128"/>
      <c r="F22" s="127"/>
      <c r="G22" s="132"/>
      <c r="H22" s="132"/>
      <c r="I22" s="132"/>
      <c r="J22" s="132"/>
      <c r="K22" s="132"/>
      <c r="L22" s="34"/>
      <c r="M22" s="35"/>
      <c r="N22" s="43">
        <f>M22/6</f>
        <v>0</v>
      </c>
      <c r="O22" s="29"/>
      <c r="P22" s="28"/>
      <c r="Q22" s="28"/>
      <c r="R22" s="32"/>
    </row>
    <row r="23" spans="1:18" ht="12.75" thickBot="1">
      <c r="A23" s="101">
        <v>18</v>
      </c>
      <c r="B23" s="175"/>
      <c r="C23" s="142"/>
      <c r="D23" s="128"/>
      <c r="E23" s="128"/>
      <c r="F23" s="127"/>
      <c r="G23" s="4"/>
      <c r="H23" s="4"/>
      <c r="I23" s="4"/>
      <c r="J23" s="4"/>
      <c r="K23" s="4"/>
      <c r="L23" s="39">
        <v>0</v>
      </c>
      <c r="M23" s="109">
        <f>SUM(F23:K23)+(6*E23)</f>
        <v>0</v>
      </c>
      <c r="N23" s="42">
        <f>M23/6</f>
        <v>0</v>
      </c>
      <c r="O23" s="31"/>
      <c r="P23" s="32"/>
      <c r="Q23" s="32"/>
      <c r="R23" s="29"/>
    </row>
    <row r="24" spans="1:18" ht="12.75" thickBot="1">
      <c r="A24" s="101">
        <v>19</v>
      </c>
      <c r="B24" s="119"/>
      <c r="C24" s="33"/>
      <c r="D24" s="2"/>
      <c r="E24" s="2"/>
      <c r="F24" s="1"/>
      <c r="G24" s="4"/>
      <c r="H24" s="4"/>
      <c r="I24" s="4"/>
      <c r="J24" s="4"/>
      <c r="K24" s="4"/>
      <c r="L24" s="39"/>
      <c r="M24" s="109">
        <f>SUM(F24:K24)+(6*E24)</f>
        <v>0</v>
      </c>
      <c r="N24" s="42">
        <f>M24/6</f>
        <v>0</v>
      </c>
      <c r="O24" s="31"/>
      <c r="P24" s="32"/>
      <c r="Q24" s="32"/>
      <c r="R24" s="29"/>
    </row>
    <row r="25" spans="1:18" ht="12.75" thickBot="1">
      <c r="A25" s="101">
        <v>20</v>
      </c>
      <c r="B25" s="92"/>
      <c r="C25" s="33"/>
      <c r="D25" s="2"/>
      <c r="E25" s="2"/>
      <c r="F25" s="1"/>
      <c r="G25" s="4"/>
      <c r="H25" s="4"/>
      <c r="I25" s="4"/>
      <c r="J25" s="4"/>
      <c r="K25" s="4"/>
      <c r="L25" s="39">
        <v>0</v>
      </c>
      <c r="M25" s="109">
        <f>SUM(F25:K25)+(6*E25)</f>
        <v>0</v>
      </c>
      <c r="N25" s="42">
        <f>M25/6</f>
        <v>0</v>
      </c>
      <c r="O25" s="31"/>
      <c r="P25" s="28"/>
      <c r="Q25" s="28"/>
      <c r="R25" s="32"/>
    </row>
    <row r="26" spans="1:18" ht="12.75" thickBot="1">
      <c r="A26" s="101">
        <v>21</v>
      </c>
      <c r="B26" s="103"/>
      <c r="C26" s="38"/>
      <c r="D26" s="3"/>
      <c r="E26" s="3"/>
      <c r="F26" s="6"/>
      <c r="G26" s="5"/>
      <c r="H26" s="5"/>
      <c r="I26" s="5"/>
      <c r="J26" s="5"/>
      <c r="K26" s="5"/>
      <c r="L26" s="39"/>
      <c r="M26" s="109">
        <f>SUM(F26:K26)+(6*E26)</f>
        <v>0</v>
      </c>
      <c r="N26" s="42">
        <f>M26/6</f>
        <v>0</v>
      </c>
      <c r="O26" s="31"/>
      <c r="P26" s="88"/>
      <c r="Q26" s="90"/>
      <c r="R26" s="31"/>
    </row>
    <row r="27" spans="1:18" ht="12.75" thickBot="1">
      <c r="A27" s="101">
        <v>22</v>
      </c>
      <c r="B27" s="102"/>
      <c r="C27" s="40"/>
      <c r="D27" s="10"/>
      <c r="E27" s="10"/>
      <c r="F27" s="12"/>
      <c r="G27" s="11"/>
      <c r="H27" s="11"/>
      <c r="I27" s="11"/>
      <c r="J27" s="11"/>
      <c r="K27" s="11"/>
      <c r="L27" s="41"/>
      <c r="M27" s="37">
        <f>SUM(F27:K27)+(6*E27)</f>
        <v>0</v>
      </c>
      <c r="N27" s="44">
        <f>M27/6</f>
        <v>0</v>
      </c>
      <c r="O27" s="31"/>
      <c r="P27" s="88"/>
      <c r="Q27" s="88"/>
      <c r="R27" s="31"/>
    </row>
    <row r="28" spans="1:18" ht="12.75" thickBot="1">
      <c r="A28" s="101">
        <v>23</v>
      </c>
      <c r="B28" s="92"/>
      <c r="C28" s="33"/>
      <c r="D28" s="2"/>
      <c r="E28" s="2"/>
      <c r="F28" s="1"/>
      <c r="G28" s="4"/>
      <c r="H28" s="4"/>
      <c r="I28" s="4"/>
      <c r="J28" s="4"/>
      <c r="K28" s="4"/>
      <c r="L28" s="34"/>
      <c r="M28" s="35">
        <f>SUM(F28:K28)+(6*E28)</f>
        <v>0</v>
      </c>
      <c r="N28" s="43">
        <f>M28/6</f>
        <v>0</v>
      </c>
      <c r="O28" s="29"/>
      <c r="P28" s="30"/>
      <c r="Q28" s="30"/>
      <c r="R28" s="31"/>
    </row>
    <row r="29" spans="1:18" ht="12.75" thickBot="1">
      <c r="A29" s="101">
        <v>24</v>
      </c>
      <c r="B29" s="92"/>
      <c r="C29" s="33"/>
      <c r="D29" s="2"/>
      <c r="E29" s="3"/>
      <c r="F29" s="1"/>
      <c r="G29" s="4"/>
      <c r="H29" s="4"/>
      <c r="I29" s="4"/>
      <c r="J29" s="4"/>
      <c r="K29" s="4"/>
      <c r="L29" s="34"/>
      <c r="M29" s="35">
        <f>SUM(F29:K29)+(6*E29)</f>
        <v>0</v>
      </c>
      <c r="N29" s="43">
        <f>M29/6</f>
        <v>0</v>
      </c>
      <c r="O29" s="29"/>
      <c r="P29" s="28"/>
      <c r="Q29" s="28"/>
      <c r="R29" s="31"/>
    </row>
    <row r="30" spans="1:18" ht="12.75" thickBot="1">
      <c r="A30" s="101">
        <v>25</v>
      </c>
      <c r="B30" s="92"/>
      <c r="C30" s="87"/>
      <c r="D30" s="87"/>
      <c r="E30" s="2"/>
      <c r="F30" s="4"/>
      <c r="G30" s="1"/>
      <c r="H30" s="1"/>
      <c r="I30" s="1"/>
      <c r="J30" s="1"/>
      <c r="K30" s="1"/>
      <c r="L30" s="34"/>
      <c r="M30" s="35">
        <f>SUM(F30:K30)+(6*E30)</f>
        <v>0</v>
      </c>
      <c r="N30" s="43">
        <f>M30/6</f>
        <v>0</v>
      </c>
      <c r="O30" s="29"/>
      <c r="P30" s="28"/>
      <c r="Q30" s="28"/>
      <c r="R30" s="31"/>
    </row>
    <row r="31" spans="1:18" ht="12.75" thickBot="1">
      <c r="A31" s="101">
        <v>26</v>
      </c>
      <c r="B31" s="92"/>
      <c r="C31" s="33"/>
      <c r="D31" s="2"/>
      <c r="E31" s="2"/>
      <c r="F31" s="1"/>
      <c r="G31" s="4"/>
      <c r="H31" s="4"/>
      <c r="I31" s="4"/>
      <c r="J31" s="4"/>
      <c r="K31" s="4"/>
      <c r="L31" s="34">
        <v>0</v>
      </c>
      <c r="M31" s="35">
        <f>SUM(F31:K31)+(6*E31)</f>
        <v>0</v>
      </c>
      <c r="N31" s="43">
        <f>M31/6</f>
        <v>0</v>
      </c>
      <c r="O31" s="29"/>
      <c r="P31" s="28"/>
      <c r="Q31" s="28"/>
      <c r="R31" s="31"/>
    </row>
    <row r="32" spans="1:14" ht="12.75" thickBot="1">
      <c r="A32" s="101">
        <v>27</v>
      </c>
      <c r="B32" s="92"/>
      <c r="C32" s="33"/>
      <c r="D32" s="2"/>
      <c r="E32" s="2"/>
      <c r="F32" s="1"/>
      <c r="G32" s="4"/>
      <c r="H32" s="4"/>
      <c r="I32" s="4"/>
      <c r="J32" s="4"/>
      <c r="K32" s="4"/>
      <c r="L32" s="34">
        <v>1200</v>
      </c>
      <c r="M32" s="35">
        <f>SUM(F32:K32)+(6*E32)</f>
        <v>0</v>
      </c>
      <c r="N32" s="43">
        <f>M32/6</f>
        <v>0</v>
      </c>
    </row>
    <row r="33" spans="1:14" ht="12.75" thickBot="1">
      <c r="A33" s="101">
        <v>28</v>
      </c>
      <c r="B33" s="92"/>
      <c r="C33" s="33"/>
      <c r="D33" s="2"/>
      <c r="E33" s="2"/>
      <c r="F33" s="1"/>
      <c r="G33" s="4"/>
      <c r="H33" s="4"/>
      <c r="I33" s="4"/>
      <c r="J33" s="4"/>
      <c r="K33" s="4"/>
      <c r="L33" s="34">
        <f>SUM(F33:K33)</f>
        <v>0</v>
      </c>
      <c r="M33" s="35">
        <f>SUM(F33:K33)+(6*E33)</f>
        <v>0</v>
      </c>
      <c r="N33" s="43">
        <f>M33/6</f>
        <v>0</v>
      </c>
    </row>
    <row r="34" spans="1:14" ht="12.75" thickBot="1">
      <c r="A34" s="101">
        <v>29</v>
      </c>
      <c r="B34" s="92"/>
      <c r="C34" s="33"/>
      <c r="D34" s="2"/>
      <c r="E34" s="2"/>
      <c r="F34" s="1"/>
      <c r="G34" s="4"/>
      <c r="H34" s="4"/>
      <c r="I34" s="4"/>
      <c r="J34" s="4"/>
      <c r="K34" s="4"/>
      <c r="L34" s="34">
        <v>1216</v>
      </c>
      <c r="M34" s="35">
        <f>SUM(F34:K34)+(6*E34)</f>
        <v>0</v>
      </c>
      <c r="N34" s="43">
        <f>M34/6</f>
        <v>0</v>
      </c>
    </row>
    <row r="35" spans="1:14" ht="12.75" thickBot="1">
      <c r="A35" s="101">
        <v>30</v>
      </c>
      <c r="B35" s="92"/>
      <c r="C35" s="33"/>
      <c r="D35" s="2"/>
      <c r="E35" s="2"/>
      <c r="F35" s="1"/>
      <c r="G35" s="4"/>
      <c r="H35" s="4"/>
      <c r="I35" s="4"/>
      <c r="J35" s="4"/>
      <c r="K35" s="4"/>
      <c r="L35" s="34">
        <f>SUM(F35:K35)</f>
        <v>0</v>
      </c>
      <c r="M35" s="35">
        <f>SUM(F35:K35)+(6*E35)</f>
        <v>0</v>
      </c>
      <c r="N35" s="43">
        <f>M35/6</f>
        <v>0</v>
      </c>
    </row>
    <row r="36" spans="1:14" ht="12.75" thickBot="1">
      <c r="A36" s="101">
        <v>31</v>
      </c>
      <c r="B36" s="92"/>
      <c r="C36" s="33"/>
      <c r="D36" s="2"/>
      <c r="E36" s="2"/>
      <c r="F36" s="1"/>
      <c r="G36" s="4"/>
      <c r="H36" s="4"/>
      <c r="I36" s="4"/>
      <c r="J36" s="4"/>
      <c r="K36" s="4"/>
      <c r="L36" s="39">
        <v>1218</v>
      </c>
      <c r="M36" s="35">
        <f>SUM(F36:K36)+(6*E36)</f>
        <v>0</v>
      </c>
      <c r="N36" s="42">
        <f>M36/6</f>
        <v>0</v>
      </c>
    </row>
    <row r="37" spans="1:14" ht="12.75" thickBot="1">
      <c r="A37" s="101">
        <v>32</v>
      </c>
      <c r="B37" s="92"/>
      <c r="C37" s="33"/>
      <c r="D37" s="2"/>
      <c r="E37" s="2"/>
      <c r="F37" s="1"/>
      <c r="G37" s="4"/>
      <c r="H37" s="4"/>
      <c r="I37" s="4"/>
      <c r="J37" s="4"/>
      <c r="K37" s="4"/>
      <c r="L37" s="34"/>
      <c r="M37" s="35">
        <f>SUM(F37:K37)+(6*E37)</f>
        <v>0</v>
      </c>
      <c r="N37" s="43">
        <f>M37/6</f>
        <v>0</v>
      </c>
    </row>
    <row r="38" spans="1:14" ht="12.75" thickBot="1">
      <c r="A38" s="101">
        <v>33</v>
      </c>
      <c r="B38" s="103"/>
      <c r="C38" s="38"/>
      <c r="D38" s="3"/>
      <c r="E38" s="3"/>
      <c r="F38" s="6"/>
      <c r="G38" s="5"/>
      <c r="H38" s="5"/>
      <c r="I38" s="5"/>
      <c r="J38" s="5"/>
      <c r="K38" s="5"/>
      <c r="L38" s="36"/>
      <c r="M38" s="35">
        <f>SUM(F38:K38)+(6*E38)</f>
        <v>0</v>
      </c>
      <c r="N38" s="112">
        <f>M38/6</f>
        <v>0</v>
      </c>
    </row>
    <row r="39" spans="1:14" ht="12.75" thickBot="1">
      <c r="A39" s="101">
        <v>34</v>
      </c>
      <c r="B39" s="92"/>
      <c r="C39" s="33"/>
      <c r="D39" s="2"/>
      <c r="E39" s="2"/>
      <c r="F39" s="1"/>
      <c r="G39" s="4"/>
      <c r="H39" s="4"/>
      <c r="I39" s="4"/>
      <c r="J39" s="4"/>
      <c r="K39" s="4"/>
      <c r="L39" s="41">
        <v>0</v>
      </c>
      <c r="M39" s="35">
        <f>SUM(F39:K39)+(6*E39)</f>
        <v>0</v>
      </c>
      <c r="N39" s="112">
        <f>M39/6</f>
        <v>0</v>
      </c>
    </row>
    <row r="40" spans="1:14" ht="12.75" thickBot="1">
      <c r="A40" s="101">
        <v>35</v>
      </c>
      <c r="B40" s="93"/>
      <c r="C40" s="40"/>
      <c r="D40" s="10"/>
      <c r="E40" s="10"/>
      <c r="F40" s="12"/>
      <c r="G40" s="11"/>
      <c r="H40" s="11"/>
      <c r="I40" s="11"/>
      <c r="J40" s="11"/>
      <c r="K40" s="11"/>
      <c r="L40" s="41"/>
      <c r="M40" s="35">
        <f>SUM(F40:K40)+(6*E40)</f>
        <v>0</v>
      </c>
      <c r="N40" s="44">
        <f>M40/6</f>
        <v>0</v>
      </c>
    </row>
  </sheetData>
  <sheetProtection/>
  <mergeCells count="4">
    <mergeCell ref="A1:R1"/>
    <mergeCell ref="P2:R2"/>
    <mergeCell ref="F2:K2"/>
    <mergeCell ref="T6:T7"/>
  </mergeCells>
  <conditionalFormatting sqref="L6:M10 L14:M14 L21:M40 L16:M16">
    <cfRule type="cellIs" priority="724" dxfId="170" operator="greaterThanOrEqual" stopIfTrue="1">
      <formula>10000</formula>
    </cfRule>
  </conditionalFormatting>
  <conditionalFormatting sqref="F6:K7 F21:K21 F33:K40 F30:K31 F24:K28 G23:K23">
    <cfRule type="cellIs" priority="725" dxfId="171" operator="between" stopIfTrue="1">
      <formula>200</formula>
      <formula>229</formula>
    </cfRule>
    <cfRule type="cellIs" priority="726" dxfId="172" operator="between" stopIfTrue="1">
      <formula>230</formula>
      <formula>249</formula>
    </cfRule>
    <cfRule type="cellIs" priority="727" dxfId="173" operator="greaterThanOrEqual" stopIfTrue="1">
      <formula>250</formula>
    </cfRule>
  </conditionalFormatting>
  <conditionalFormatting sqref="P6:S10 N6:N10 N14 P14:R31 N21:N40 N16">
    <cfRule type="cellIs" priority="728" dxfId="170" operator="between" stopIfTrue="1">
      <formula>200</formula>
      <formula>229</formula>
    </cfRule>
    <cfRule type="cellIs" priority="729" dxfId="174" operator="between" stopIfTrue="1">
      <formula>230</formula>
      <formula>249</formula>
    </cfRule>
    <cfRule type="cellIs" priority="730" dxfId="173" operator="equal" stopIfTrue="1">
      <formula>300</formula>
    </cfRule>
  </conditionalFormatting>
  <conditionalFormatting sqref="L18:M18">
    <cfRule type="cellIs" priority="164" dxfId="170" operator="greaterThanOrEqual" stopIfTrue="1">
      <formula>10000</formula>
    </cfRule>
  </conditionalFormatting>
  <conditionalFormatting sqref="N18">
    <cfRule type="cellIs" priority="168" dxfId="170" operator="between" stopIfTrue="1">
      <formula>200</formula>
      <formula>229</formula>
    </cfRule>
    <cfRule type="cellIs" priority="169" dxfId="174" operator="between" stopIfTrue="1">
      <formula>230</formula>
      <formula>249</formula>
    </cfRule>
    <cfRule type="cellIs" priority="170" dxfId="173" operator="equal" stopIfTrue="1">
      <formula>300</formula>
    </cfRule>
  </conditionalFormatting>
  <conditionalFormatting sqref="F29:K29">
    <cfRule type="cellIs" priority="161" dxfId="171" operator="between" stopIfTrue="1">
      <formula>200</formula>
      <formula>229</formula>
    </cfRule>
    <cfRule type="cellIs" priority="162" dxfId="172" operator="between" stopIfTrue="1">
      <formula>230</formula>
      <formula>249</formula>
    </cfRule>
    <cfRule type="cellIs" priority="163" dxfId="173" operator="greaterThanOrEqual" stopIfTrue="1">
      <formula>250</formula>
    </cfRule>
  </conditionalFormatting>
  <conditionalFormatting sqref="F18:K18">
    <cfRule type="cellIs" priority="140" dxfId="171" operator="between" stopIfTrue="1">
      <formula>200</formula>
      <formula>229</formula>
    </cfRule>
    <cfRule type="cellIs" priority="141" dxfId="172" operator="between" stopIfTrue="1">
      <formula>230</formula>
      <formula>249</formula>
    </cfRule>
    <cfRule type="cellIs" priority="142" dxfId="173" operator="greaterThanOrEqual" stopIfTrue="1">
      <formula>250</formula>
    </cfRule>
  </conditionalFormatting>
  <conditionalFormatting sqref="F32:K32">
    <cfRule type="cellIs" priority="137" dxfId="171" operator="between" stopIfTrue="1">
      <formula>200</formula>
      <formula>229</formula>
    </cfRule>
    <cfRule type="cellIs" priority="138" dxfId="172" operator="between" stopIfTrue="1">
      <formula>230</formula>
      <formula>249</formula>
    </cfRule>
    <cfRule type="cellIs" priority="139" dxfId="173" operator="greaterThanOrEqual" stopIfTrue="1">
      <formula>250</formula>
    </cfRule>
  </conditionalFormatting>
  <conditionalFormatting sqref="F10:K10">
    <cfRule type="cellIs" priority="131" dxfId="171" operator="between" stopIfTrue="1">
      <formula>200</formula>
      <formula>229</formula>
    </cfRule>
    <cfRule type="cellIs" priority="132" dxfId="172" operator="between" stopIfTrue="1">
      <formula>230</formula>
      <formula>249</formula>
    </cfRule>
    <cfRule type="cellIs" priority="133" dxfId="173" operator="greaterThanOrEqual" stopIfTrue="1">
      <formula>250</formula>
    </cfRule>
  </conditionalFormatting>
  <conditionalFormatting sqref="L12:M12">
    <cfRule type="cellIs" priority="90" dxfId="170" operator="greaterThanOrEqual" stopIfTrue="1">
      <formula>10000</formula>
    </cfRule>
  </conditionalFormatting>
  <conditionalFormatting sqref="F12:K12">
    <cfRule type="cellIs" priority="91" dxfId="171" operator="between" stopIfTrue="1">
      <formula>200</formula>
      <formula>229</formula>
    </cfRule>
    <cfRule type="cellIs" priority="92" dxfId="172" operator="between" stopIfTrue="1">
      <formula>230</formula>
      <formula>249</formula>
    </cfRule>
    <cfRule type="cellIs" priority="93" dxfId="173" operator="greaterThanOrEqual" stopIfTrue="1">
      <formula>250</formula>
    </cfRule>
  </conditionalFormatting>
  <conditionalFormatting sqref="N12">
    <cfRule type="cellIs" priority="94" dxfId="170" operator="between" stopIfTrue="1">
      <formula>200</formula>
      <formula>229</formula>
    </cfRule>
    <cfRule type="cellIs" priority="95" dxfId="174" operator="between" stopIfTrue="1">
      <formula>230</formula>
      <formula>249</formula>
    </cfRule>
    <cfRule type="cellIs" priority="96" dxfId="173" operator="equal" stopIfTrue="1">
      <formula>300</formula>
    </cfRule>
  </conditionalFormatting>
  <conditionalFormatting sqref="L17:M17">
    <cfRule type="cellIs" priority="72" dxfId="170" operator="greaterThanOrEqual" stopIfTrue="1">
      <formula>10000</formula>
    </cfRule>
  </conditionalFormatting>
  <conditionalFormatting sqref="F17:K17">
    <cfRule type="cellIs" priority="65535" dxfId="172" operator="between" stopIfTrue="1">
      <formula>230</formula>
      <formula>249</formula>
    </cfRule>
    <cfRule type="cellIs" priority="65535" dxfId="173" operator="greaterThanOrEqual" stopIfTrue="1">
      <formula>250</formula>
    </cfRule>
    <cfRule type="cellIs" priority="69" dxfId="171" operator="between" stopIfTrue="1">
      <formula>200</formula>
      <formula>229</formula>
    </cfRule>
  </conditionalFormatting>
  <conditionalFormatting sqref="N17">
    <cfRule type="cellIs" priority="65535" dxfId="173" operator="equal" stopIfTrue="1">
      <formula>300</formula>
    </cfRule>
    <cfRule type="cellIs" priority="70" dxfId="170" operator="between" stopIfTrue="1">
      <formula>200</formula>
      <formula>229</formula>
    </cfRule>
    <cfRule type="cellIs" priority="71" dxfId="174" operator="between" stopIfTrue="1">
      <formula>230</formula>
      <formula>249</formula>
    </cfRule>
  </conditionalFormatting>
  <conditionalFormatting sqref="L15:M15">
    <cfRule type="cellIs" priority="62" dxfId="170" operator="greaterThanOrEqual" stopIfTrue="1">
      <formula>10000</formula>
    </cfRule>
  </conditionalFormatting>
  <conditionalFormatting sqref="N15">
    <cfRule type="cellIs" priority="66" dxfId="170" operator="between" stopIfTrue="1">
      <formula>200</formula>
      <formula>229</formula>
    </cfRule>
    <cfRule type="cellIs" priority="67" dxfId="174" operator="between" stopIfTrue="1">
      <formula>230</formula>
      <formula>249</formula>
    </cfRule>
    <cfRule type="cellIs" priority="68" dxfId="173" operator="equal" stopIfTrue="1">
      <formula>300</formula>
    </cfRule>
  </conditionalFormatting>
  <conditionalFormatting sqref="P12:S12">
    <cfRule type="cellIs" priority="59" dxfId="170" operator="between" stopIfTrue="1">
      <formula>200</formula>
      <formula>229</formula>
    </cfRule>
    <cfRule type="cellIs" priority="60" dxfId="174" operator="between" stopIfTrue="1">
      <formula>230</formula>
      <formula>249</formula>
    </cfRule>
    <cfRule type="cellIs" priority="61" dxfId="173" operator="equal" stopIfTrue="1">
      <formula>300</formula>
    </cfRule>
  </conditionalFormatting>
  <conditionalFormatting sqref="P13:S13">
    <cfRule type="cellIs" priority="53" dxfId="170" operator="between" stopIfTrue="1">
      <formula>200</formula>
      <formula>229</formula>
    </cfRule>
    <cfRule type="cellIs" priority="54" dxfId="174" operator="between" stopIfTrue="1">
      <formula>230</formula>
      <formula>249</formula>
    </cfRule>
    <cfRule type="cellIs" priority="55" dxfId="173" operator="equal" stopIfTrue="1">
      <formula>300</formula>
    </cfRule>
  </conditionalFormatting>
  <conditionalFormatting sqref="L13:M13">
    <cfRule type="cellIs" priority="49" dxfId="170" operator="greaterThanOrEqual" stopIfTrue="1">
      <formula>10000</formula>
    </cfRule>
  </conditionalFormatting>
  <conditionalFormatting sqref="N13">
    <cfRule type="cellIs" priority="50" dxfId="170" operator="between" stopIfTrue="1">
      <formula>200</formula>
      <formula>229</formula>
    </cfRule>
    <cfRule type="cellIs" priority="51" dxfId="174" operator="between" stopIfTrue="1">
      <formula>230</formula>
      <formula>249</formula>
    </cfRule>
    <cfRule type="cellIs" priority="52" dxfId="173" operator="equal" stopIfTrue="1">
      <formula>300</formula>
    </cfRule>
  </conditionalFormatting>
  <conditionalFormatting sqref="F13:K13">
    <cfRule type="cellIs" priority="46" dxfId="171" operator="between" stopIfTrue="1">
      <formula>200</formula>
      <formula>229</formula>
    </cfRule>
    <cfRule type="cellIs" priority="47" dxfId="172" operator="between" stopIfTrue="1">
      <formula>230</formula>
      <formula>249</formula>
    </cfRule>
    <cfRule type="cellIs" priority="48" dxfId="173" operator="greaterThanOrEqual" stopIfTrue="1">
      <formula>250</formula>
    </cfRule>
  </conditionalFormatting>
  <conditionalFormatting sqref="L11:M11">
    <cfRule type="cellIs" priority="39" dxfId="170" operator="greaterThanOrEqual" stopIfTrue="1">
      <formula>10000</formula>
    </cfRule>
  </conditionalFormatting>
  <conditionalFormatting sqref="F11:K11">
    <cfRule type="cellIs" priority="40" dxfId="171" operator="between" stopIfTrue="1">
      <formula>200</formula>
      <formula>229</formula>
    </cfRule>
    <cfRule type="cellIs" priority="41" dxfId="172" operator="between" stopIfTrue="1">
      <formula>230</formula>
      <formula>249</formula>
    </cfRule>
    <cfRule type="cellIs" priority="42" dxfId="173" operator="greaterThanOrEqual" stopIfTrue="1">
      <formula>250</formula>
    </cfRule>
  </conditionalFormatting>
  <conditionalFormatting sqref="P11:S11 N11">
    <cfRule type="cellIs" priority="43" dxfId="170" operator="between" stopIfTrue="1">
      <formula>200</formula>
      <formula>229</formula>
    </cfRule>
    <cfRule type="cellIs" priority="44" dxfId="174" operator="between" stopIfTrue="1">
      <formula>230</formula>
      <formula>249</formula>
    </cfRule>
    <cfRule type="cellIs" priority="45" dxfId="173" operator="equal" stopIfTrue="1">
      <formula>300</formula>
    </cfRule>
  </conditionalFormatting>
  <conditionalFormatting sqref="L19:M19">
    <cfRule type="cellIs" priority="32" dxfId="170" operator="greaterThanOrEqual" stopIfTrue="1">
      <formula>10000</formula>
    </cfRule>
  </conditionalFormatting>
  <conditionalFormatting sqref="N19">
    <cfRule type="cellIs" priority="36" dxfId="170" operator="between" stopIfTrue="1">
      <formula>200</formula>
      <formula>229</formula>
    </cfRule>
    <cfRule type="cellIs" priority="37" dxfId="174" operator="between" stopIfTrue="1">
      <formula>230</formula>
      <formula>249</formula>
    </cfRule>
    <cfRule type="cellIs" priority="38" dxfId="173" operator="equal" stopIfTrue="1">
      <formula>300</formula>
    </cfRule>
  </conditionalFormatting>
  <conditionalFormatting sqref="F19:K19">
    <cfRule type="cellIs" priority="33" dxfId="171" operator="between" stopIfTrue="1">
      <formula>200</formula>
      <formula>229</formula>
    </cfRule>
    <cfRule type="cellIs" priority="34" dxfId="172" operator="between" stopIfTrue="1">
      <formula>230</formula>
      <formula>249</formula>
    </cfRule>
    <cfRule type="cellIs" priority="35" dxfId="173" operator="greaterThanOrEqual" stopIfTrue="1">
      <formula>250</formula>
    </cfRule>
  </conditionalFormatting>
  <conditionalFormatting sqref="L20:M20">
    <cfRule type="cellIs" priority="25" dxfId="170" operator="greaterThanOrEqual" stopIfTrue="1">
      <formula>10000</formula>
    </cfRule>
  </conditionalFormatting>
  <conditionalFormatting sqref="F20:K20">
    <cfRule type="cellIs" priority="26" dxfId="171" operator="between" stopIfTrue="1">
      <formula>200</formula>
      <formula>229</formula>
    </cfRule>
    <cfRule type="cellIs" priority="27" dxfId="172" operator="between" stopIfTrue="1">
      <formula>230</formula>
      <formula>249</formula>
    </cfRule>
    <cfRule type="cellIs" priority="28" dxfId="173" operator="greaterThanOrEqual" stopIfTrue="1">
      <formula>250</formula>
    </cfRule>
  </conditionalFormatting>
  <conditionalFormatting sqref="N20">
    <cfRule type="cellIs" priority="29" dxfId="170" operator="between" stopIfTrue="1">
      <formula>200</formula>
      <formula>229</formula>
    </cfRule>
    <cfRule type="cellIs" priority="30" dxfId="174" operator="between" stopIfTrue="1">
      <formula>230</formula>
      <formula>249</formula>
    </cfRule>
    <cfRule type="cellIs" priority="31" dxfId="173" operator="equal" stopIfTrue="1">
      <formula>300</formula>
    </cfRule>
  </conditionalFormatting>
  <conditionalFormatting sqref="F8:K8">
    <cfRule type="cellIs" priority="19" dxfId="171" operator="between" stopIfTrue="1">
      <formula>200</formula>
      <formula>229</formula>
    </cfRule>
    <cfRule type="cellIs" priority="20" dxfId="172" operator="between" stopIfTrue="1">
      <formula>230</formula>
      <formula>249</formula>
    </cfRule>
    <cfRule type="cellIs" priority="21" dxfId="173" operator="greaterThanOrEqual" stopIfTrue="1">
      <formula>250</formula>
    </cfRule>
  </conditionalFormatting>
  <conditionalFormatting sqref="F14:K14">
    <cfRule type="cellIs" priority="16" dxfId="171" operator="between" stopIfTrue="1">
      <formula>200</formula>
      <formula>229</formula>
    </cfRule>
    <cfRule type="cellIs" priority="17" dxfId="172" operator="between" stopIfTrue="1">
      <formula>230</formula>
      <formula>249</formula>
    </cfRule>
    <cfRule type="cellIs" priority="18" dxfId="173" operator="greaterThanOrEqual" stopIfTrue="1">
      <formula>250</formula>
    </cfRule>
  </conditionalFormatting>
  <conditionalFormatting sqref="G22:K22">
    <cfRule type="cellIs" priority="13" dxfId="171" operator="between" stopIfTrue="1">
      <formula>200</formula>
      <formula>229</formula>
    </cfRule>
    <cfRule type="cellIs" priority="14" dxfId="172" operator="between" stopIfTrue="1">
      <formula>230</formula>
      <formula>249</formula>
    </cfRule>
    <cfRule type="cellIs" priority="15" dxfId="173" operator="greaterThanOrEqual" stopIfTrue="1">
      <formula>250</formula>
    </cfRule>
  </conditionalFormatting>
  <conditionalFormatting sqref="F9:K9">
    <cfRule type="cellIs" priority="10" dxfId="171" operator="between" stopIfTrue="1">
      <formula>200</formula>
      <formula>229</formula>
    </cfRule>
    <cfRule type="cellIs" priority="11" dxfId="172" operator="between" stopIfTrue="1">
      <formula>230</formula>
      <formula>249</formula>
    </cfRule>
    <cfRule type="cellIs" priority="12" dxfId="173" operator="greaterThanOrEqual" stopIfTrue="1">
      <formula>250</formula>
    </cfRule>
  </conditionalFormatting>
  <conditionalFormatting sqref="F15:K15">
    <cfRule type="cellIs" priority="7" dxfId="171" operator="between" stopIfTrue="1">
      <formula>200</formula>
      <formula>229</formula>
    </cfRule>
    <cfRule type="cellIs" priority="8" dxfId="172" operator="between" stopIfTrue="1">
      <formula>230</formula>
      <formula>249</formula>
    </cfRule>
    <cfRule type="cellIs" priority="9" dxfId="173" operator="greaterThanOrEqual" stopIfTrue="1">
      <formula>250</formula>
    </cfRule>
  </conditionalFormatting>
  <conditionalFormatting sqref="F16:K16">
    <cfRule type="cellIs" priority="4" dxfId="171" operator="between" stopIfTrue="1">
      <formula>200</formula>
      <formula>229</formula>
    </cfRule>
    <cfRule type="cellIs" priority="5" dxfId="172" operator="between" stopIfTrue="1">
      <formula>230</formula>
      <formula>249</formula>
    </cfRule>
    <cfRule type="cellIs" priority="6" dxfId="173" operator="greaterThanOrEqual" stopIfTrue="1">
      <formula>250</formula>
    </cfRule>
  </conditionalFormatting>
  <conditionalFormatting sqref="F22:F23">
    <cfRule type="cellIs" priority="1" dxfId="171" operator="between" stopIfTrue="1">
      <formula>200</formula>
      <formula>229</formula>
    </cfRule>
    <cfRule type="cellIs" priority="2" dxfId="172" operator="between" stopIfTrue="1">
      <formula>230</formula>
      <formula>249</formula>
    </cfRule>
    <cfRule type="cellIs" priority="3" dxfId="173" operator="greaterThanOrEqual" stopIfTrue="1">
      <formula>250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ignoredErrors>
    <ignoredError sqref="M20 M23 M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4">
      <selection activeCell="K12" sqref="K12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4.125" style="46" customWidth="1"/>
    <col min="9" max="9" width="25.125" style="0" customWidth="1"/>
    <col min="10" max="10" width="4.50390625" style="0" customWidth="1"/>
    <col min="11" max="11" width="21.75390625" style="0" customWidth="1"/>
  </cols>
  <sheetData>
    <row r="1" spans="3:4" ht="31.5" customHeight="1">
      <c r="C1" s="45" t="s">
        <v>33</v>
      </c>
      <c r="D1" s="45"/>
    </row>
    <row r="2" spans="3:4" ht="31.5" customHeight="1" thickBot="1">
      <c r="C2" s="45"/>
      <c r="D2" s="45"/>
    </row>
    <row r="3" spans="2:11" ht="13.5" thickBot="1">
      <c r="B3" s="47" t="s">
        <v>26</v>
      </c>
      <c r="C3" s="48" t="s">
        <v>27</v>
      </c>
      <c r="D3" s="49"/>
      <c r="E3" s="49" t="s">
        <v>28</v>
      </c>
      <c r="F3" s="50"/>
      <c r="G3" s="51"/>
      <c r="I3" s="52" t="s">
        <v>29</v>
      </c>
      <c r="K3" s="83" t="s">
        <v>47</v>
      </c>
    </row>
    <row r="4" spans="1:7" ht="12.75" thickBot="1">
      <c r="A4" s="53"/>
      <c r="B4" s="54"/>
      <c r="C4" s="55"/>
      <c r="D4" s="56" t="s">
        <v>30</v>
      </c>
      <c r="E4" s="56" t="s">
        <v>31</v>
      </c>
      <c r="F4" s="57" t="s">
        <v>32</v>
      </c>
      <c r="G4" s="58"/>
    </row>
    <row r="5" spans="1:7" ht="13.5" thickBot="1">
      <c r="A5" s="53"/>
      <c r="B5" s="59">
        <v>1</v>
      </c>
      <c r="C5" s="84" t="s">
        <v>46</v>
      </c>
      <c r="D5" s="97">
        <v>8</v>
      </c>
      <c r="E5" s="60">
        <v>191</v>
      </c>
      <c r="F5" s="61">
        <v>208</v>
      </c>
      <c r="G5" s="79">
        <f>SUM(E5:F5)+2*D5</f>
        <v>415</v>
      </c>
    </row>
    <row r="6" spans="1:11" ht="13.5" thickBot="1">
      <c r="A6" s="53"/>
      <c r="B6" s="62">
        <v>12</v>
      </c>
      <c r="C6" s="85" t="s">
        <v>38</v>
      </c>
      <c r="D6" s="98">
        <v>15</v>
      </c>
      <c r="E6" s="63">
        <v>158</v>
      </c>
      <c r="F6" s="64">
        <v>134</v>
      </c>
      <c r="G6" s="80">
        <f>SUM(E6:F6)+2*D6</f>
        <v>322</v>
      </c>
      <c r="I6" s="84" t="str">
        <f>C5</f>
        <v>Hanušová Dana</v>
      </c>
      <c r="K6" s="104" t="str">
        <f>C11</f>
        <v>Brokeš František st.</v>
      </c>
    </row>
    <row r="7" spans="3:11" ht="8.25" customHeight="1" thickBot="1">
      <c r="C7" s="69"/>
      <c r="D7" s="46"/>
      <c r="J7" s="65"/>
      <c r="K7" s="65"/>
    </row>
    <row r="8" spans="2:11" ht="12.75" thickBot="1">
      <c r="B8" s="47" t="s">
        <v>26</v>
      </c>
      <c r="C8" s="82"/>
      <c r="D8" s="49"/>
      <c r="E8" s="49"/>
      <c r="F8" s="50"/>
      <c r="G8" s="51"/>
      <c r="J8" s="65"/>
      <c r="K8" s="65"/>
    </row>
    <row r="9" spans="1:11" ht="12.75" thickBot="1">
      <c r="A9" s="53"/>
      <c r="B9" s="54"/>
      <c r="C9" s="66"/>
      <c r="D9" s="56"/>
      <c r="E9" s="56"/>
      <c r="F9" s="57"/>
      <c r="G9" s="58"/>
      <c r="J9" s="65"/>
      <c r="K9" s="95"/>
    </row>
    <row r="10" spans="1:7" ht="13.5" thickBot="1">
      <c r="A10" s="53"/>
      <c r="B10" s="59">
        <v>2</v>
      </c>
      <c r="C10" s="84" t="s">
        <v>45</v>
      </c>
      <c r="D10" s="99">
        <v>18</v>
      </c>
      <c r="E10" s="67">
        <v>180</v>
      </c>
      <c r="F10" s="68">
        <v>202</v>
      </c>
      <c r="G10" s="81">
        <f>SUM(E10:F10)+2*D10</f>
        <v>418</v>
      </c>
    </row>
    <row r="11" spans="1:11" ht="13.5" thickBot="1">
      <c r="A11" s="53"/>
      <c r="B11" s="62">
        <v>11</v>
      </c>
      <c r="C11" s="85" t="s">
        <v>36</v>
      </c>
      <c r="D11" s="98">
        <v>12</v>
      </c>
      <c r="E11" s="63">
        <v>173</v>
      </c>
      <c r="F11" s="64">
        <v>191</v>
      </c>
      <c r="G11" s="80">
        <f>SUM(E11:F11)+2*D11</f>
        <v>388</v>
      </c>
      <c r="I11" s="84" t="str">
        <f>C10</f>
        <v>Bešík Josef</v>
      </c>
      <c r="K11" s="104" t="str">
        <f>C32</f>
        <v>Barkman Radek</v>
      </c>
    </row>
    <row r="12" spans="3:4" ht="7.5" customHeight="1" thickBot="1">
      <c r="C12" s="69"/>
      <c r="D12" s="46"/>
    </row>
    <row r="13" spans="2:7" ht="12.75" thickBot="1">
      <c r="B13" s="47" t="s">
        <v>26</v>
      </c>
      <c r="C13" s="70"/>
      <c r="D13" s="49"/>
      <c r="E13" s="49"/>
      <c r="F13" s="50"/>
      <c r="G13" s="51"/>
    </row>
    <row r="14" spans="1:7" ht="12.75" thickBot="1">
      <c r="A14" s="53"/>
      <c r="B14" s="54"/>
      <c r="C14" s="66"/>
      <c r="D14" s="56"/>
      <c r="E14" s="56"/>
      <c r="F14" s="57"/>
      <c r="G14" s="58"/>
    </row>
    <row r="15" spans="1:7" ht="12.75">
      <c r="A15" s="53"/>
      <c r="B15" s="59">
        <v>3</v>
      </c>
      <c r="C15" s="171" t="s">
        <v>44</v>
      </c>
      <c r="D15" s="97">
        <v>11</v>
      </c>
      <c r="E15" s="67">
        <v>183</v>
      </c>
      <c r="F15" s="68">
        <v>124</v>
      </c>
      <c r="G15" s="81">
        <f>SUM(E15:F15)+2*D15</f>
        <v>329</v>
      </c>
    </row>
    <row r="16" spans="1:9" ht="13.5" thickBot="1">
      <c r="A16" s="53"/>
      <c r="B16" s="62">
        <v>10</v>
      </c>
      <c r="C16" s="85" t="s">
        <v>24</v>
      </c>
      <c r="D16" s="98">
        <v>15</v>
      </c>
      <c r="E16" s="63">
        <v>150</v>
      </c>
      <c r="F16" s="64">
        <v>170</v>
      </c>
      <c r="G16" s="80">
        <f>SUM(E16:F16)+2*D16</f>
        <v>350</v>
      </c>
      <c r="I16" s="85" t="str">
        <f>C16</f>
        <v>Jindřišek Milan</v>
      </c>
    </row>
    <row r="17" spans="3:4" ht="9" customHeight="1" thickBot="1">
      <c r="C17" s="69"/>
      <c r="D17" s="46"/>
    </row>
    <row r="18" spans="2:7" ht="12.75" thickBot="1">
      <c r="B18" s="47" t="s">
        <v>26</v>
      </c>
      <c r="C18" s="70"/>
      <c r="D18" s="100"/>
      <c r="E18" s="71"/>
      <c r="F18" s="71"/>
      <c r="G18" s="72"/>
    </row>
    <row r="19" spans="2:7" ht="12.75" thickBot="1">
      <c r="B19" s="73"/>
      <c r="C19" s="70"/>
      <c r="D19" s="50"/>
      <c r="E19" s="50"/>
      <c r="F19" s="50"/>
      <c r="G19" s="51"/>
    </row>
    <row r="20" spans="1:7" ht="13.5" thickBot="1">
      <c r="A20" s="53"/>
      <c r="B20" s="59">
        <v>4</v>
      </c>
      <c r="C20" s="86" t="s">
        <v>40</v>
      </c>
      <c r="D20" s="99">
        <v>1</v>
      </c>
      <c r="E20" s="67">
        <v>144</v>
      </c>
      <c r="F20" s="74">
        <v>124</v>
      </c>
      <c r="G20" s="81">
        <f>SUM(E20:F20)+2*D20</f>
        <v>270</v>
      </c>
    </row>
    <row r="21" spans="1:9" ht="13.5" thickBot="1">
      <c r="A21" s="53"/>
      <c r="B21" s="62">
        <v>9</v>
      </c>
      <c r="C21" s="85" t="s">
        <v>37</v>
      </c>
      <c r="D21" s="98">
        <v>4</v>
      </c>
      <c r="E21" s="63">
        <v>159</v>
      </c>
      <c r="F21" s="75">
        <v>205</v>
      </c>
      <c r="G21" s="80">
        <f>SUM(E21:F21)+2*D21</f>
        <v>372</v>
      </c>
      <c r="I21" s="86" t="str">
        <f>C21</f>
        <v>Koukal Drahomír</v>
      </c>
    </row>
    <row r="22" spans="3:4" ht="9" customHeight="1" thickBot="1">
      <c r="C22" s="69"/>
      <c r="D22" s="46"/>
    </row>
    <row r="23" spans="2:7" ht="12.75" thickBot="1">
      <c r="B23" s="47" t="s">
        <v>26</v>
      </c>
      <c r="C23" s="76"/>
      <c r="D23" s="100"/>
      <c r="E23" s="71"/>
      <c r="F23" s="71"/>
      <c r="G23" s="72"/>
    </row>
    <row r="24" spans="2:7" ht="12.75" thickBot="1">
      <c r="B24" s="73"/>
      <c r="C24" s="70"/>
      <c r="D24" s="50"/>
      <c r="E24" s="50"/>
      <c r="F24" s="50"/>
      <c r="G24" s="51"/>
    </row>
    <row r="25" spans="1:7" ht="13.5" thickBot="1">
      <c r="A25" s="53"/>
      <c r="B25" s="77">
        <v>5</v>
      </c>
      <c r="C25" s="84" t="s">
        <v>41</v>
      </c>
      <c r="D25" s="97">
        <v>20</v>
      </c>
      <c r="E25" s="67">
        <v>172</v>
      </c>
      <c r="F25" s="67">
        <v>160</v>
      </c>
      <c r="G25" s="81">
        <f>SUM(E25:F25)+2*D25</f>
        <v>372</v>
      </c>
    </row>
    <row r="26" spans="1:9" ht="13.5" thickBot="1">
      <c r="A26" s="53"/>
      <c r="B26" s="78">
        <v>8</v>
      </c>
      <c r="C26" s="85" t="s">
        <v>43</v>
      </c>
      <c r="D26" s="98">
        <v>8</v>
      </c>
      <c r="E26" s="63">
        <v>155</v>
      </c>
      <c r="F26" s="63">
        <v>168</v>
      </c>
      <c r="G26" s="80">
        <f>SUM(E26:F26)+2*D26</f>
        <v>339</v>
      </c>
      <c r="I26" s="84" t="str">
        <f>C25</f>
        <v>Brokešová Anna</v>
      </c>
    </row>
    <row r="27" spans="3:4" ht="8.25" customHeight="1" thickBot="1">
      <c r="C27" s="69"/>
      <c r="D27" s="46"/>
    </row>
    <row r="28" spans="2:9" ht="12" hidden="1">
      <c r="B28" s="94"/>
      <c r="C28" s="94"/>
      <c r="D28" s="94"/>
      <c r="E28" s="94"/>
      <c r="F28" s="94"/>
      <c r="G28" s="94"/>
      <c r="H28" s="96"/>
      <c r="I28" s="94"/>
    </row>
    <row r="29" spans="1:7" ht="12.75" thickBot="1">
      <c r="A29" s="126"/>
      <c r="B29" s="153" t="s">
        <v>26</v>
      </c>
      <c r="C29" s="163"/>
      <c r="D29" s="179"/>
      <c r="E29" s="160"/>
      <c r="F29" s="160"/>
      <c r="G29" s="161"/>
    </row>
    <row r="30" spans="1:7" ht="12.75" thickBot="1">
      <c r="A30" s="126"/>
      <c r="B30" s="162"/>
      <c r="C30" s="159"/>
      <c r="D30" s="154"/>
      <c r="E30" s="154"/>
      <c r="F30" s="154"/>
      <c r="G30" s="155"/>
    </row>
    <row r="31" spans="1:7" ht="13.5" thickBot="1">
      <c r="A31" s="156"/>
      <c r="B31" s="164">
        <v>6</v>
      </c>
      <c r="C31" s="169" t="s">
        <v>34</v>
      </c>
      <c r="D31" s="177">
        <v>11</v>
      </c>
      <c r="E31" s="158">
        <v>193</v>
      </c>
      <c r="F31" s="158">
        <v>180</v>
      </c>
      <c r="G31" s="167">
        <f>SUM(E31:F31)+2*D31</f>
        <v>395</v>
      </c>
    </row>
    <row r="32" spans="1:9" ht="13.5" thickBot="1">
      <c r="A32" s="156"/>
      <c r="B32" s="165">
        <v>7</v>
      </c>
      <c r="C32" s="170" t="s">
        <v>42</v>
      </c>
      <c r="D32" s="178">
        <v>0</v>
      </c>
      <c r="E32" s="157">
        <v>190</v>
      </c>
      <c r="F32" s="157">
        <v>152</v>
      </c>
      <c r="G32" s="166">
        <f>SUM(E32:F32)+2*D32</f>
        <v>342</v>
      </c>
      <c r="I32" s="169" t="str">
        <f>C31</f>
        <v>Krejčová Danuše</v>
      </c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Tesař František</cp:lastModifiedBy>
  <cp:lastPrinted>2011-02-02T09:20:03Z</cp:lastPrinted>
  <dcterms:created xsi:type="dcterms:W3CDTF">2001-07-28T22:57:59Z</dcterms:created>
  <dcterms:modified xsi:type="dcterms:W3CDTF">2018-09-09T14:25:10Z</dcterms:modified>
  <cp:category/>
  <cp:version/>
  <cp:contentType/>
  <cp:contentStatus/>
</cp:coreProperties>
</file>