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to_sešit" defaultThemeVersion="124226"/>
  <bookViews>
    <workbookView xWindow="0" yWindow="0" windowWidth="12288" windowHeight="5664"/>
  </bookViews>
  <sheets>
    <sheet name="BZSO 2018" sheetId="4" r:id="rId1"/>
    <sheet name="KO " sheetId="5" r:id="rId2"/>
    <sheet name="List1" sheetId="6" r:id="rId3"/>
  </sheets>
  <externalReferences>
    <externalReference r:id="rId4"/>
  </externalReferences>
  <definedNames>
    <definedName name="_jed1">#REF!</definedName>
    <definedName name="_R">#REF!</definedName>
    <definedName name="celkem">#REF!</definedName>
    <definedName name="jed">#REF!</definedName>
    <definedName name="jméno_závodníka">#REF!</definedName>
    <definedName name="klub__město">#REF!</definedName>
    <definedName name="prase1kolo">[1]JEDNOTLIVEC!$G$3:$G$74</definedName>
    <definedName name="prase2kolo">[1]JEDNOTLIVEC!$J$3:$J$74</definedName>
    <definedName name="prasefinale">[1]JEDNOTLIVEC!$N$3:$N$74</definedName>
    <definedName name="prasekvalifikace">[1]JEDNOTLIVEC!$D$3:$D$74</definedName>
    <definedName name="st.č.">#REF!</definedName>
  </definedNames>
  <calcPr calcId="152511"/>
  <fileRecoveryPr repairLoad="1"/>
</workbook>
</file>

<file path=xl/calcChain.xml><?xml version="1.0" encoding="utf-8"?>
<calcChain xmlns="http://schemas.openxmlformats.org/spreadsheetml/2006/main">
  <c r="N18" i="4" l="1"/>
  <c r="O18" i="4" s="1"/>
  <c r="N9" i="4"/>
  <c r="O9" i="4" s="1"/>
  <c r="N17" i="4"/>
  <c r="O17" i="4" s="1"/>
  <c r="N15" i="4"/>
  <c r="O15" i="4" s="1"/>
  <c r="N16" i="4"/>
  <c r="O16" i="4" s="1"/>
  <c r="N13" i="4"/>
  <c r="O13" i="4" s="1"/>
  <c r="P8" i="4"/>
  <c r="P10" i="4"/>
  <c r="P11" i="4"/>
  <c r="P12" i="4"/>
  <c r="P13" i="4"/>
  <c r="P15" i="4"/>
  <c r="P14" i="4"/>
  <c r="P7" i="4"/>
  <c r="P9" i="4"/>
  <c r="N14" i="4"/>
  <c r="O14" i="4" s="1"/>
  <c r="N10" i="4"/>
  <c r="O10" i="4" s="1"/>
  <c r="N7" i="4"/>
  <c r="O7" i="4" s="1"/>
  <c r="N24" i="4"/>
  <c r="O24" i="4" s="1"/>
  <c r="N27" i="4"/>
  <c r="O27" i="4" s="1"/>
  <c r="N22" i="4"/>
  <c r="O22" i="4" s="1"/>
  <c r="N25" i="4"/>
  <c r="O25" i="4" s="1"/>
  <c r="N20" i="4"/>
  <c r="O20" i="4" s="1"/>
  <c r="N21" i="4"/>
  <c r="O21" i="4" s="1"/>
  <c r="N6" i="4"/>
  <c r="O6" i="4" s="1"/>
  <c r="N11" i="4"/>
  <c r="O11" i="4" s="1"/>
  <c r="N23" i="4"/>
  <c r="O23" i="4" s="1"/>
  <c r="N12" i="4"/>
  <c r="O12" i="4" s="1"/>
  <c r="N19" i="4"/>
  <c r="O19" i="4" s="1"/>
  <c r="N26" i="4"/>
  <c r="O26" i="4" s="1"/>
  <c r="T8" i="4"/>
  <c r="S10" i="4"/>
  <c r="T10" i="4" l="1"/>
  <c r="S9" i="4"/>
  <c r="T7" i="4"/>
  <c r="S7" i="4"/>
  <c r="G47" i="5"/>
  <c r="G46" i="5"/>
  <c r="G41" i="5"/>
  <c r="G40" i="5"/>
  <c r="G15" i="5" l="1"/>
  <c r="S12" i="4" l="1"/>
  <c r="M20" i="4"/>
  <c r="N8" i="4"/>
  <c r="T15" i="4"/>
  <c r="T11" i="4"/>
  <c r="S15" i="4"/>
  <c r="S14" i="4"/>
  <c r="T9" i="4"/>
  <c r="T6" i="4"/>
  <c r="T13" i="4"/>
  <c r="T12" i="4"/>
  <c r="T14" i="4"/>
  <c r="S8" i="4"/>
  <c r="S11" i="4"/>
  <c r="S13" i="4"/>
  <c r="P6" i="4"/>
  <c r="S6" i="4" s="1"/>
  <c r="G31" i="5"/>
  <c r="G30" i="5"/>
  <c r="G26" i="5"/>
  <c r="G25" i="5"/>
  <c r="G21" i="5"/>
  <c r="G20" i="5"/>
  <c r="G16" i="5"/>
  <c r="G11" i="5"/>
  <c r="G10" i="5"/>
  <c r="G6" i="5"/>
  <c r="G5" i="5"/>
  <c r="G36" i="5"/>
  <c r="G35" i="5"/>
  <c r="O8" i="4" l="1"/>
</calcChain>
</file>

<file path=xl/sharedStrings.xml><?xml version="1.0" encoding="utf-8"?>
<sst xmlns="http://schemas.openxmlformats.org/spreadsheetml/2006/main" count="103" uniqueCount="59">
  <si>
    <t>kategorie</t>
  </si>
  <si>
    <t>celkem</t>
  </si>
  <si>
    <t>jméno hráče</t>
  </si>
  <si>
    <t>HDC</t>
  </si>
  <si>
    <t>KVALIFIKACE</t>
  </si>
  <si>
    <t>1.hra</t>
  </si>
  <si>
    <t>2.hra</t>
  </si>
  <si>
    <t>3.hra</t>
  </si>
  <si>
    <t>4.hra</t>
  </si>
  <si>
    <t>5.hra</t>
  </si>
  <si>
    <t>6.hra</t>
  </si>
  <si>
    <t>celkem + hdc</t>
  </si>
  <si>
    <t>Kvalifikace</t>
  </si>
  <si>
    <t>Bowler</t>
  </si>
  <si>
    <t>HCP</t>
  </si>
  <si>
    <t>Průměr</t>
  </si>
  <si>
    <t>Final</t>
  </si>
  <si>
    <t>G1</t>
  </si>
  <si>
    <t>G2</t>
  </si>
  <si>
    <t>G3</t>
  </si>
  <si>
    <t>G4</t>
  </si>
  <si>
    <t>G5</t>
  </si>
  <si>
    <t>G6</t>
  </si>
  <si>
    <t>Total</t>
  </si>
  <si>
    <t>Jindřišek Milan</t>
  </si>
  <si>
    <t xml:space="preserve">Bowlingzone SENIOR OPEN </t>
  </si>
  <si>
    <t>poř.</t>
  </si>
  <si>
    <t>Jméno</t>
  </si>
  <si>
    <t xml:space="preserve">         </t>
  </si>
  <si>
    <t>Postupující</t>
  </si>
  <si>
    <t>hand.</t>
  </si>
  <si>
    <t>1. hra</t>
  </si>
  <si>
    <t>2. hra</t>
  </si>
  <si>
    <t>KO Semifinále</t>
  </si>
  <si>
    <t>Horáková Marie</t>
  </si>
  <si>
    <t>Krejčová Danuše</t>
  </si>
  <si>
    <t>Osička Antonín</t>
  </si>
  <si>
    <t>Postup 70%</t>
  </si>
  <si>
    <t>Bora František</t>
  </si>
  <si>
    <t>,,</t>
  </si>
  <si>
    <t>Brokeš František st.</t>
  </si>
  <si>
    <t>Brokešová Anna</t>
  </si>
  <si>
    <t>Krejchová Věra</t>
  </si>
  <si>
    <t>Koukal Drahomír</t>
  </si>
  <si>
    <t>Score</t>
  </si>
  <si>
    <t>Hanušová Dana</t>
  </si>
  <si>
    <t>Pitaš Vladimír</t>
  </si>
  <si>
    <t>Kučírek František</t>
  </si>
  <si>
    <t>Lucky Loser</t>
  </si>
  <si>
    <t>Germanová Lenka</t>
  </si>
  <si>
    <t>Skalický Pavel</t>
  </si>
  <si>
    <t>Štefl Radek</t>
  </si>
  <si>
    <t>Barkman Radek</t>
  </si>
  <si>
    <t>Velek Stanislav</t>
  </si>
  <si>
    <t>Zapletalová Jiřina</t>
  </si>
  <si>
    <t>Prokopová Dagmar</t>
  </si>
  <si>
    <t>Hanousek Jiří</t>
  </si>
  <si>
    <t>Bešík Josef</t>
  </si>
  <si>
    <t>Tomášek Petr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</si>
</sst>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0" x14ac:knownFonts="1">
    <font>
      <sz val="10"/>
      <name val="Arial CE"/>
      <charset val="238"/>
    </font>
    <font>
      <u/>
      <sz val="10"/>
      <color indexed="12"/>
      <name val="Arial CE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indexed="9"/>
      <name val="Arial CE"/>
      <charset val="238"/>
    </font>
    <font>
      <sz val="10"/>
      <color indexed="9"/>
      <name val="Arial CE"/>
      <charset val="238"/>
    </font>
    <font>
      <b/>
      <sz val="22"/>
      <name val="Tahoma"/>
      <family val="2"/>
      <charset val="238"/>
    </font>
    <font>
      <b/>
      <sz val="9"/>
      <name val="Arial CE"/>
      <charset val="238"/>
    </font>
    <font>
      <b/>
      <sz val="14"/>
      <name val="Tahoma"/>
      <family val="2"/>
      <charset val="238"/>
    </font>
    <font>
      <b/>
      <sz val="10"/>
      <color indexed="12"/>
      <name val="Tahoma"/>
      <family val="2"/>
      <charset val="238"/>
    </font>
    <font>
      <b/>
      <sz val="16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Tahoma"/>
      <family val="2"/>
      <charset val="238"/>
    </font>
    <font>
      <sz val="18"/>
      <color theme="0"/>
      <name val="Arial CE"/>
      <charset val="238"/>
    </font>
    <font>
      <b/>
      <sz val="9"/>
      <color rgb="FFFF0000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2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86">
    <xf numFmtId="0" fontId="0" fillId="0" borderId="0" xfId="0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textRotation="90"/>
    </xf>
    <xf numFmtId="0" fontId="9" fillId="3" borderId="4" xfId="0" applyFont="1" applyFill="1" applyBorder="1" applyAlignment="1">
      <alignment horizontal="center" textRotation="90"/>
    </xf>
    <xf numFmtId="0" fontId="4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/>
    <xf numFmtId="0" fontId="6" fillId="4" borderId="5" xfId="0" applyFont="1" applyFill="1" applyBorder="1" applyAlignment="1"/>
    <xf numFmtId="0" fontId="0" fillId="5" borderId="7" xfId="0" applyFill="1" applyBorder="1" applyAlignment="1"/>
    <xf numFmtId="0" fontId="9" fillId="3" borderId="9" xfId="0" applyFont="1" applyFill="1" applyBorder="1" applyAlignment="1">
      <alignment textRotation="90"/>
    </xf>
    <xf numFmtId="0" fontId="6" fillId="4" borderId="10" xfId="0" applyFont="1" applyFill="1" applyBorder="1" applyAlignment="1"/>
    <xf numFmtId="0" fontId="6" fillId="4" borderId="7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3" borderId="12" xfId="0" applyFill="1" applyBorder="1"/>
    <xf numFmtId="0" fontId="7" fillId="4" borderId="10" xfId="0" applyFont="1" applyFill="1" applyBorder="1"/>
    <xf numFmtId="0" fontId="10" fillId="0" borderId="13" xfId="0" applyFont="1" applyBorder="1" applyAlignment="1"/>
    <xf numFmtId="0" fontId="10" fillId="9" borderId="14" xfId="0" applyFont="1" applyFill="1" applyBorder="1" applyAlignment="1"/>
    <xf numFmtId="0" fontId="10" fillId="9" borderId="13" xfId="0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4" fillId="7" borderId="15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4" fillId="7" borderId="4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13" fillId="0" borderId="19" xfId="2" applyFont="1" applyBorder="1" applyAlignment="1">
      <alignment horizontal="center"/>
    </xf>
    <xf numFmtId="0" fontId="13" fillId="0" borderId="20" xfId="2" applyBorder="1" applyAlignment="1">
      <alignment horizontal="center"/>
    </xf>
    <xf numFmtId="0" fontId="13" fillId="0" borderId="21" xfId="2" applyFont="1" applyBorder="1" applyAlignment="1">
      <alignment horizontal="center"/>
    </xf>
    <xf numFmtId="0" fontId="13" fillId="0" borderId="22" xfId="2" applyFont="1" applyBorder="1" applyAlignment="1">
      <alignment horizontal="center"/>
    </xf>
    <xf numFmtId="0" fontId="13" fillId="0" borderId="23" xfId="2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24" xfId="0" applyBorder="1"/>
    <xf numFmtId="0" fontId="13" fillId="0" borderId="25" xfId="2" applyBorder="1" applyAlignment="1">
      <alignment horizontal="center"/>
    </xf>
    <xf numFmtId="0" fontId="13" fillId="0" borderId="26" xfId="2" applyBorder="1" applyAlignment="1">
      <alignment horizontal="center"/>
    </xf>
    <xf numFmtId="0" fontId="13" fillId="0" borderId="27" xfId="2" applyBorder="1" applyAlignment="1">
      <alignment horizontal="center"/>
    </xf>
    <xf numFmtId="0" fontId="13" fillId="0" borderId="28" xfId="2" applyFont="1" applyBorder="1" applyAlignment="1">
      <alignment horizontal="center"/>
    </xf>
    <xf numFmtId="0" fontId="13" fillId="0" borderId="29" xfId="2" applyBorder="1" applyAlignment="1">
      <alignment horizontal="center"/>
    </xf>
    <xf numFmtId="0" fontId="15" fillId="8" borderId="30" xfId="2" applyFont="1" applyFill="1" applyBorder="1" applyAlignment="1">
      <alignment horizontal="center"/>
    </xf>
    <xf numFmtId="0" fontId="13" fillId="8" borderId="31" xfId="2" applyFill="1" applyBorder="1" applyAlignment="1">
      <alignment horizontal="center"/>
    </xf>
    <xf numFmtId="0" fontId="15" fillId="8" borderId="32" xfId="2" applyFont="1" applyFill="1" applyBorder="1" applyAlignment="1">
      <alignment horizontal="center"/>
    </xf>
    <xf numFmtId="0" fontId="13" fillId="0" borderId="33" xfId="2" applyBorder="1" applyAlignment="1">
      <alignment horizontal="center"/>
    </xf>
    <xf numFmtId="0" fontId="0" fillId="0" borderId="0" xfId="0" applyFont="1" applyBorder="1"/>
    <xf numFmtId="0" fontId="0" fillId="0" borderId="0" xfId="0" applyFill="1"/>
    <xf numFmtId="0" fontId="13" fillId="0" borderId="20" xfId="2" applyFont="1" applyFill="1" applyBorder="1" applyAlignment="1">
      <alignment horizontal="center"/>
    </xf>
    <xf numFmtId="0" fontId="0" fillId="0" borderId="21" xfId="0" applyBorder="1"/>
    <xf numFmtId="0" fontId="0" fillId="0" borderId="34" xfId="0" applyBorder="1"/>
    <xf numFmtId="0" fontId="13" fillId="0" borderId="35" xfId="2" applyBorder="1" applyAlignment="1">
      <alignment horizontal="center"/>
    </xf>
    <xf numFmtId="0" fontId="0" fillId="0" borderId="36" xfId="0" applyFill="1" applyBorder="1"/>
    <xf numFmtId="0" fontId="15" fillId="8" borderId="37" xfId="2" applyFont="1" applyFill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5" fillId="8" borderId="38" xfId="2" applyFont="1" applyFill="1" applyBorder="1" applyAlignment="1">
      <alignment horizontal="center"/>
    </xf>
    <xf numFmtId="0" fontId="15" fillId="8" borderId="39" xfId="2" applyFont="1" applyFill="1" applyBorder="1" applyAlignment="1">
      <alignment horizontal="center"/>
    </xf>
    <xf numFmtId="0" fontId="15" fillId="10" borderId="40" xfId="2" applyFont="1" applyFill="1" applyBorder="1" applyAlignment="1">
      <alignment horizontal="center"/>
    </xf>
    <xf numFmtId="0" fontId="15" fillId="10" borderId="41" xfId="2" applyFont="1" applyFill="1" applyBorder="1" applyAlignment="1">
      <alignment horizontal="center"/>
    </xf>
    <xf numFmtId="0" fontId="13" fillId="0" borderId="20" xfId="2" applyFill="1" applyBorder="1" applyAlignment="1">
      <alignment horizontal="center"/>
    </xf>
    <xf numFmtId="0" fontId="16" fillId="0" borderId="0" xfId="0" applyFont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11" borderId="44" xfId="0" applyFont="1" applyFill="1" applyBorder="1" applyAlignment="1">
      <alignment horizontal="center"/>
    </xf>
    <xf numFmtId="0" fontId="3" fillId="11" borderId="45" xfId="0" applyFont="1" applyFill="1" applyBorder="1" applyAlignment="1">
      <alignment horizontal="center"/>
    </xf>
    <xf numFmtId="0" fontId="3" fillId="11" borderId="47" xfId="0" applyFont="1" applyFill="1" applyBorder="1" applyAlignment="1">
      <alignment horizontal="center"/>
    </xf>
    <xf numFmtId="0" fontId="0" fillId="0" borderId="0" xfId="0" applyFill="1" applyBorder="1"/>
    <xf numFmtId="0" fontId="13" fillId="0" borderId="0" xfId="2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13" fillId="0" borderId="0" xfId="2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11" borderId="5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4" fillId="7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5" borderId="13" xfId="0" applyFill="1" applyBorder="1" applyAlignment="1"/>
    <xf numFmtId="164" fontId="4" fillId="7" borderId="3" xfId="0" applyNumberFormat="1" applyFont="1" applyFill="1" applyBorder="1" applyAlignment="1">
      <alignment horizontal="center"/>
    </xf>
    <xf numFmtId="14" fontId="17" fillId="9" borderId="13" xfId="0" applyNumberFormat="1" applyFont="1" applyFill="1" applyBorder="1" applyAlignment="1">
      <alignment horizontal="center"/>
    </xf>
    <xf numFmtId="2" fontId="5" fillId="0" borderId="53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6" borderId="54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0" borderId="43" xfId="1" applyFont="1" applyFill="1" applyBorder="1" applyAlignment="1" applyProtection="1"/>
    <xf numFmtId="0" fontId="4" fillId="0" borderId="61" xfId="1" applyFont="1" applyFill="1" applyBorder="1" applyAlignment="1" applyProtection="1"/>
    <xf numFmtId="0" fontId="4" fillId="6" borderId="11" xfId="0" applyFont="1" applyFill="1" applyBorder="1" applyAlignment="1">
      <alignment horizontal="center"/>
    </xf>
    <xf numFmtId="0" fontId="0" fillId="0" borderId="0" xfId="0" applyBorder="1"/>
    <xf numFmtId="0" fontId="7" fillId="4" borderId="13" xfId="0" applyFont="1" applyFill="1" applyBorder="1"/>
    <xf numFmtId="0" fontId="0" fillId="3" borderId="63" xfId="0" applyFill="1" applyBorder="1"/>
    <xf numFmtId="0" fontId="4" fillId="0" borderId="0" xfId="1" applyFont="1" applyFill="1" applyBorder="1" applyAlignment="1" applyProtection="1"/>
    <xf numFmtId="0" fontId="4" fillId="2" borderId="6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67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68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54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164" fontId="2" fillId="0" borderId="66" xfId="0" applyNumberFormat="1" applyFont="1" applyFill="1" applyBorder="1" applyAlignment="1">
      <alignment horizontal="center"/>
    </xf>
    <xf numFmtId="164" fontId="2" fillId="0" borderId="55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4" fillId="6" borderId="55" xfId="0" applyFont="1" applyFill="1" applyBorder="1" applyAlignment="1">
      <alignment horizontal="center"/>
    </xf>
    <xf numFmtId="0" fontId="4" fillId="6" borderId="66" xfId="0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0" fontId="4" fillId="0" borderId="69" xfId="1" applyFont="1" applyFill="1" applyBorder="1" applyAlignment="1" applyProtection="1"/>
    <xf numFmtId="0" fontId="4" fillId="0" borderId="70" xfId="1" applyFont="1" applyFill="1" applyBorder="1" applyAlignment="1" applyProtection="1"/>
    <xf numFmtId="0" fontId="4" fillId="0" borderId="71" xfId="1" applyFont="1" applyBorder="1" applyAlignment="1" applyProtection="1"/>
    <xf numFmtId="0" fontId="3" fillId="11" borderId="43" xfId="0" applyFont="1" applyFill="1" applyBorder="1" applyAlignment="1">
      <alignment horizontal="center"/>
    </xf>
    <xf numFmtId="0" fontId="3" fillId="11" borderId="61" xfId="0" applyFont="1" applyFill="1" applyBorder="1" applyAlignment="1">
      <alignment horizontal="center"/>
    </xf>
    <xf numFmtId="0" fontId="3" fillId="11" borderId="62" xfId="0" applyFont="1" applyFill="1" applyBorder="1" applyAlignment="1">
      <alignment horizontal="center"/>
    </xf>
    <xf numFmtId="0" fontId="13" fillId="0" borderId="19" xfId="2" applyBorder="1" applyAlignment="1">
      <alignment horizontal="center"/>
    </xf>
    <xf numFmtId="0" fontId="15" fillId="8" borderId="72" xfId="2" applyFont="1" applyFill="1" applyBorder="1" applyAlignment="1">
      <alignment horizontal="center"/>
    </xf>
    <xf numFmtId="0" fontId="15" fillId="8" borderId="73" xfId="2" applyFont="1" applyFill="1" applyBorder="1" applyAlignment="1">
      <alignment horizontal="center"/>
    </xf>
    <xf numFmtId="0" fontId="4" fillId="0" borderId="74" xfId="1" applyFont="1" applyFill="1" applyBorder="1" applyAlignment="1" applyProtection="1"/>
    <xf numFmtId="0" fontId="4" fillId="0" borderId="71" xfId="1" applyFont="1" applyFill="1" applyBorder="1" applyAlignment="1" applyProtection="1"/>
    <xf numFmtId="2" fontId="5" fillId="0" borderId="6" xfId="0" applyNumberFormat="1" applyFont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64" fontId="4" fillId="12" borderId="1" xfId="0" applyNumberFormat="1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13" borderId="51" xfId="0" applyFont="1" applyFill="1" applyBorder="1" applyAlignment="1">
      <alignment horizontal="center"/>
    </xf>
    <xf numFmtId="0" fontId="13" fillId="8" borderId="75" xfId="2" applyFill="1" applyBorder="1" applyAlignment="1">
      <alignment horizontal="center"/>
    </xf>
    <xf numFmtId="0" fontId="13" fillId="0" borderId="76" xfId="2" applyBorder="1" applyAlignment="1">
      <alignment horizontal="center"/>
    </xf>
    <xf numFmtId="0" fontId="13" fillId="0" borderId="77" xfId="2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15" fillId="10" borderId="78" xfId="2" applyFont="1" applyFill="1" applyBorder="1" applyAlignment="1">
      <alignment horizontal="center"/>
    </xf>
    <xf numFmtId="0" fontId="15" fillId="10" borderId="79" xfId="2" applyFont="1" applyFill="1" applyBorder="1" applyAlignment="1">
      <alignment horizontal="center"/>
    </xf>
    <xf numFmtId="0" fontId="13" fillId="0" borderId="80" xfId="2" applyFill="1" applyBorder="1" applyAlignment="1">
      <alignment horizontal="center"/>
    </xf>
    <xf numFmtId="0" fontId="13" fillId="0" borderId="81" xfId="2" applyFont="1" applyBorder="1" applyAlignment="1">
      <alignment horizontal="center"/>
    </xf>
    <xf numFmtId="0" fontId="13" fillId="8" borderId="82" xfId="2" applyFill="1" applyBorder="1" applyAlignment="1">
      <alignment horizontal="center"/>
    </xf>
    <xf numFmtId="0" fontId="13" fillId="8" borderId="83" xfId="2" applyFill="1" applyBorder="1" applyAlignment="1">
      <alignment horizontal="center"/>
    </xf>
    <xf numFmtId="0" fontId="13" fillId="0" borderId="84" xfId="2" applyBorder="1" applyAlignment="1">
      <alignment horizontal="center"/>
    </xf>
    <xf numFmtId="0" fontId="13" fillId="0" borderId="85" xfId="2" applyBorder="1" applyAlignment="1">
      <alignment horizontal="center"/>
    </xf>
    <xf numFmtId="0" fontId="13" fillId="0" borderId="83" xfId="2" applyBorder="1" applyAlignment="1">
      <alignment horizontal="center"/>
    </xf>
    <xf numFmtId="0" fontId="13" fillId="8" borderId="85" xfId="2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164" fontId="2" fillId="0" borderId="49" xfId="0" applyNumberFormat="1" applyFont="1" applyFill="1" applyBorder="1" applyAlignment="1">
      <alignment horizontal="center"/>
    </xf>
    <xf numFmtId="164" fontId="4" fillId="7" borderId="6" xfId="0" applyNumberFormat="1" applyFont="1" applyFill="1" applyBorder="1" applyAlignment="1">
      <alignment horizontal="center"/>
    </xf>
    <xf numFmtId="2" fontId="5" fillId="0" borderId="61" xfId="0" applyNumberFormat="1" applyFont="1" applyBorder="1" applyAlignment="1">
      <alignment horizontal="center"/>
    </xf>
    <xf numFmtId="0" fontId="4" fillId="0" borderId="86" xfId="1" applyFont="1" applyFill="1" applyBorder="1" applyAlignment="1" applyProtection="1"/>
    <xf numFmtId="0" fontId="4" fillId="6" borderId="87" xfId="0" applyFont="1" applyFill="1" applyBorder="1" applyAlignment="1">
      <alignment horizontal="center"/>
    </xf>
    <xf numFmtId="0" fontId="4" fillId="2" borderId="88" xfId="0" applyFont="1" applyFill="1" applyBorder="1" applyAlignment="1">
      <alignment horizontal="center"/>
    </xf>
    <xf numFmtId="0" fontId="4" fillId="2" borderId="89" xfId="0" applyFont="1" applyFill="1" applyBorder="1" applyAlignment="1">
      <alignment horizontal="center"/>
    </xf>
    <xf numFmtId="0" fontId="3" fillId="11" borderId="6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90" xfId="0" applyNumberFormat="1" applyFont="1" applyFill="1" applyBorder="1" applyAlignment="1">
      <alignment horizontal="center"/>
    </xf>
    <xf numFmtId="164" fontId="2" fillId="0" borderId="48" xfId="0" applyNumberFormat="1" applyFont="1" applyFill="1" applyBorder="1" applyAlignment="1">
      <alignment horizontal="center"/>
    </xf>
    <xf numFmtId="0" fontId="3" fillId="11" borderId="89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91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164" fontId="2" fillId="0" borderId="51" xfId="0" applyNumberFormat="1" applyFont="1" applyFill="1" applyBorder="1" applyAlignment="1">
      <alignment horizontal="center"/>
    </xf>
    <xf numFmtId="164" fontId="2" fillId="0" borderId="92" xfId="0" applyNumberFormat="1" applyFont="1" applyFill="1" applyBorder="1" applyAlignment="1">
      <alignment horizontal="center"/>
    </xf>
    <xf numFmtId="164" fontId="4" fillId="12" borderId="4" xfId="0" applyNumberFormat="1" applyFont="1" applyFill="1" applyBorder="1" applyAlignment="1">
      <alignment horizontal="center"/>
    </xf>
    <xf numFmtId="0" fontId="8" fillId="0" borderId="56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18" fillId="14" borderId="58" xfId="0" applyFont="1" applyFill="1" applyBorder="1" applyAlignment="1">
      <alignment horizontal="center" vertical="center"/>
    </xf>
    <xf numFmtId="0" fontId="18" fillId="14" borderId="59" xfId="0" applyFont="1" applyFill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_List1" xfId="2"/>
  </cellStyles>
  <dxfs count="14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254000</xdr:rowOff>
    </xdr:from>
    <xdr:to>
      <xdr:col>2</xdr:col>
      <xdr:colOff>552450</xdr:colOff>
      <xdr:row>0</xdr:row>
      <xdr:rowOff>666750</xdr:rowOff>
    </xdr:to>
    <xdr:pic>
      <xdr:nvPicPr>
        <xdr:cNvPr id="1459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54000"/>
          <a:ext cx="12001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152400</xdr:colOff>
      <xdr:row>0</xdr:row>
      <xdr:rowOff>279400</xdr:rowOff>
    </xdr:from>
    <xdr:to>
      <xdr:col>19</xdr:col>
      <xdr:colOff>69850</xdr:colOff>
      <xdr:row>0</xdr:row>
      <xdr:rowOff>698500</xdr:rowOff>
    </xdr:to>
    <xdr:pic>
      <xdr:nvPicPr>
        <xdr:cNvPr id="1460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279400"/>
          <a:ext cx="1225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0"/>
      <sheetData sheetId="1"/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zoomScale="90" zoomScaleNormal="90" workbookViewId="0">
      <pane ySplit="2" topLeftCell="A3" activePane="bottomLeft" state="frozen"/>
      <selection activeCell="R3" sqref="R1:R1048576"/>
      <selection pane="bottomLeft" activeCell="W12" sqref="W12"/>
    </sheetView>
  </sheetViews>
  <sheetFormatPr defaultRowHeight="13.2" x14ac:dyDescent="0.25"/>
  <cols>
    <col min="1" max="1" width="4.44140625" customWidth="1"/>
    <col min="2" max="2" width="7.21875" customWidth="1"/>
    <col min="3" max="3" width="22.33203125" customWidth="1"/>
    <col min="4" max="4" width="4" hidden="1" customWidth="1"/>
    <col min="5" max="5" width="4.44140625" hidden="1" customWidth="1"/>
    <col min="6" max="6" width="4.44140625" customWidth="1"/>
    <col min="7" max="12" width="5.33203125" customWidth="1"/>
    <col min="13" max="13" width="6.5546875" hidden="1" customWidth="1"/>
    <col min="14" max="14" width="6.88671875" customWidth="1"/>
    <col min="15" max="15" width="8.88671875" customWidth="1"/>
    <col min="16" max="17" width="5.33203125" customWidth="1"/>
    <col min="18" max="18" width="5.6640625" customWidth="1"/>
    <col min="19" max="19" width="7.6640625" customWidth="1"/>
    <col min="21" max="21" width="15.109375" customWidth="1"/>
  </cols>
  <sheetData>
    <row r="1" spans="1:26" ht="69.75" customHeight="1" thickBot="1" x14ac:dyDescent="0.3">
      <c r="A1" s="180" t="s">
        <v>25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26" ht="18.75" customHeight="1" thickBot="1" x14ac:dyDescent="0.35">
      <c r="A2" s="23"/>
      <c r="B2" s="24"/>
      <c r="C2" s="94">
        <v>43225</v>
      </c>
      <c r="D2" s="24"/>
      <c r="E2" s="24"/>
      <c r="F2" s="24"/>
      <c r="G2" s="181" t="s">
        <v>12</v>
      </c>
      <c r="H2" s="182"/>
      <c r="I2" s="182"/>
      <c r="J2" s="182"/>
      <c r="K2" s="182"/>
      <c r="L2" s="183"/>
      <c r="M2" s="22"/>
      <c r="N2" s="24"/>
      <c r="O2" s="24"/>
      <c r="P2" s="22"/>
      <c r="Q2" s="181" t="s">
        <v>16</v>
      </c>
      <c r="R2" s="182"/>
      <c r="S2" s="183"/>
    </row>
    <row r="3" spans="1:26" ht="18" customHeight="1" thickBot="1" x14ac:dyDescent="0.3">
      <c r="A3" s="21"/>
      <c r="B3" s="103"/>
      <c r="C3" s="19" t="s">
        <v>13</v>
      </c>
      <c r="D3" s="12" t="s">
        <v>4</v>
      </c>
      <c r="E3" s="13"/>
      <c r="F3" s="16" t="s">
        <v>14</v>
      </c>
      <c r="G3" s="18" t="s">
        <v>17</v>
      </c>
      <c r="H3" s="18" t="s">
        <v>18</v>
      </c>
      <c r="I3" s="18" t="s">
        <v>19</v>
      </c>
      <c r="J3" s="18" t="s">
        <v>20</v>
      </c>
      <c r="K3" s="18" t="s">
        <v>21</v>
      </c>
      <c r="L3" s="18" t="s">
        <v>22</v>
      </c>
      <c r="M3" s="13"/>
      <c r="N3" s="11" t="s">
        <v>23</v>
      </c>
      <c r="O3" s="18" t="s">
        <v>15</v>
      </c>
      <c r="P3" s="18" t="s">
        <v>14</v>
      </c>
      <c r="Q3" s="17" t="s">
        <v>17</v>
      </c>
      <c r="R3" s="18" t="s">
        <v>18</v>
      </c>
      <c r="S3" s="18" t="s">
        <v>23</v>
      </c>
      <c r="T3" s="18" t="s">
        <v>15</v>
      </c>
      <c r="U3" s="18" t="s">
        <v>37</v>
      </c>
    </row>
    <row r="4" spans="1:26" ht="65.25" hidden="1" customHeight="1" thickBot="1" x14ac:dyDescent="0.3">
      <c r="A4" s="20"/>
      <c r="B4" s="104"/>
      <c r="C4" s="4" t="s">
        <v>2</v>
      </c>
      <c r="D4" s="5" t="s">
        <v>0</v>
      </c>
      <c r="E4" s="5" t="s">
        <v>3</v>
      </c>
      <c r="F4" s="15"/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6" t="s">
        <v>1</v>
      </c>
      <c r="N4" s="6" t="s">
        <v>11</v>
      </c>
      <c r="O4" s="15" t="s">
        <v>5</v>
      </c>
      <c r="P4" s="15"/>
      <c r="Q4" s="15"/>
      <c r="R4" s="15"/>
      <c r="S4" s="15" t="s">
        <v>10</v>
      </c>
      <c r="T4" s="15" t="s">
        <v>5</v>
      </c>
    </row>
    <row r="5" spans="1:26" ht="6.75" customHeight="1" thickBot="1" x14ac:dyDescent="0.3">
      <c r="A5" s="14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6" ht="13.8" thickBot="1" x14ac:dyDescent="0.3">
      <c r="A6" s="88">
        <v>1</v>
      </c>
      <c r="B6" s="129">
        <v>1946</v>
      </c>
      <c r="C6" s="99" t="s">
        <v>46</v>
      </c>
      <c r="D6" s="101"/>
      <c r="E6" s="106"/>
      <c r="F6" s="117">
        <v>15</v>
      </c>
      <c r="G6" s="111">
        <v>133</v>
      </c>
      <c r="H6" s="89">
        <v>203</v>
      </c>
      <c r="I6" s="89">
        <v>268</v>
      </c>
      <c r="J6" s="89">
        <v>234</v>
      </c>
      <c r="K6" s="89">
        <v>213</v>
      </c>
      <c r="L6" s="89">
        <v>207</v>
      </c>
      <c r="M6" s="30">
        <v>0</v>
      </c>
      <c r="N6" s="31">
        <f t="shared" ref="N6:N27" si="0">SUM(G6:L6)+(6*F6)</f>
        <v>1348</v>
      </c>
      <c r="O6" s="137">
        <f t="shared" ref="O6:O27" si="1">N6/6</f>
        <v>224.66666666666666</v>
      </c>
      <c r="P6" s="141">
        <f t="shared" ref="P6:P15" si="2">F6</f>
        <v>15</v>
      </c>
      <c r="Q6" s="124">
        <v>234</v>
      </c>
      <c r="R6" s="125">
        <v>230</v>
      </c>
      <c r="S6" s="140">
        <f t="shared" ref="S6:S15" si="3">SUM(Q6:R6)+(2*P6)</f>
        <v>494</v>
      </c>
      <c r="T6" s="74">
        <f>((G6+H6+I6+J6+K6+L6)+Q6+R6)/8</f>
        <v>215.25</v>
      </c>
      <c r="U6" s="184">
        <v>18</v>
      </c>
      <c r="Y6" s="60"/>
      <c r="Z6" s="60"/>
    </row>
    <row r="7" spans="1:26" ht="13.8" thickBot="1" x14ac:dyDescent="0.3">
      <c r="A7" s="79">
        <v>2</v>
      </c>
      <c r="B7" s="130">
        <v>1949</v>
      </c>
      <c r="C7" s="100" t="s">
        <v>40</v>
      </c>
      <c r="D7" s="97"/>
      <c r="E7" s="107"/>
      <c r="F7" s="118">
        <v>12</v>
      </c>
      <c r="G7" s="113">
        <v>171</v>
      </c>
      <c r="H7" s="2">
        <v>170</v>
      </c>
      <c r="I7" s="2">
        <v>187</v>
      </c>
      <c r="J7" s="2">
        <v>157</v>
      </c>
      <c r="K7" s="2">
        <v>171</v>
      </c>
      <c r="L7" s="2">
        <v>204</v>
      </c>
      <c r="M7" s="32">
        <v>0</v>
      </c>
      <c r="N7" s="31">
        <f t="shared" si="0"/>
        <v>1132</v>
      </c>
      <c r="O7" s="137">
        <f t="shared" si="1"/>
        <v>188.66666666666666</v>
      </c>
      <c r="P7" s="141">
        <f t="shared" si="2"/>
        <v>12</v>
      </c>
      <c r="Q7" s="1">
        <v>236</v>
      </c>
      <c r="R7" s="1">
        <v>233</v>
      </c>
      <c r="S7" s="139">
        <f t="shared" si="3"/>
        <v>493</v>
      </c>
      <c r="T7" s="39">
        <f>((G6+H7+I7+J7+K7+L7)+Q7+R7)/8</f>
        <v>186.375</v>
      </c>
      <c r="U7" s="185"/>
    </row>
    <row r="8" spans="1:26" ht="13.8" thickBot="1" x14ac:dyDescent="0.3">
      <c r="A8" s="79">
        <v>3</v>
      </c>
      <c r="B8" s="130">
        <v>1961</v>
      </c>
      <c r="C8" s="100" t="s">
        <v>45</v>
      </c>
      <c r="D8" s="97"/>
      <c r="E8" s="107"/>
      <c r="F8" s="118">
        <v>8</v>
      </c>
      <c r="G8" s="112">
        <v>202</v>
      </c>
      <c r="H8" s="2">
        <v>179</v>
      </c>
      <c r="I8" s="2">
        <v>233</v>
      </c>
      <c r="J8" s="2">
        <v>227</v>
      </c>
      <c r="K8" s="2">
        <v>174</v>
      </c>
      <c r="L8" s="2">
        <v>242</v>
      </c>
      <c r="M8" s="32">
        <v>0</v>
      </c>
      <c r="N8" s="31">
        <f t="shared" si="0"/>
        <v>1305</v>
      </c>
      <c r="O8" s="137">
        <f t="shared" si="1"/>
        <v>217.5</v>
      </c>
      <c r="P8" s="141">
        <f t="shared" si="2"/>
        <v>8</v>
      </c>
      <c r="Q8" s="1">
        <v>192</v>
      </c>
      <c r="R8" s="1">
        <v>235</v>
      </c>
      <c r="S8" s="139">
        <f t="shared" si="3"/>
        <v>443</v>
      </c>
      <c r="T8" s="39">
        <f>((G8+H8+I8+J8+K8+L8)+Q8+R8)/8</f>
        <v>210.5</v>
      </c>
    </row>
    <row r="9" spans="1:26" ht="13.8" thickBot="1" x14ac:dyDescent="0.3">
      <c r="A9" s="79">
        <v>4</v>
      </c>
      <c r="B9" s="130">
        <v>1966</v>
      </c>
      <c r="C9" s="100" t="s">
        <v>49</v>
      </c>
      <c r="D9" s="97"/>
      <c r="E9" s="107"/>
      <c r="F9" s="118">
        <v>8</v>
      </c>
      <c r="G9" s="112">
        <v>151</v>
      </c>
      <c r="H9" s="2">
        <v>141</v>
      </c>
      <c r="I9" s="2">
        <v>149</v>
      </c>
      <c r="J9" s="2">
        <v>187</v>
      </c>
      <c r="K9" s="2">
        <v>172</v>
      </c>
      <c r="L9" s="2">
        <v>157</v>
      </c>
      <c r="M9" s="32"/>
      <c r="N9" s="31">
        <f t="shared" si="0"/>
        <v>1005</v>
      </c>
      <c r="O9" s="137">
        <f t="shared" si="1"/>
        <v>167.5</v>
      </c>
      <c r="P9" s="141">
        <f t="shared" si="2"/>
        <v>8</v>
      </c>
      <c r="Q9" s="91">
        <v>186</v>
      </c>
      <c r="R9" s="91">
        <v>192</v>
      </c>
      <c r="S9" s="138">
        <f t="shared" si="3"/>
        <v>394</v>
      </c>
      <c r="T9" s="39">
        <f>((G9+H9+I9+J9+K9+L9)+Q9+R9)/8</f>
        <v>166.875</v>
      </c>
    </row>
    <row r="10" spans="1:26" ht="13.8" thickBot="1" x14ac:dyDescent="0.3">
      <c r="A10" s="79">
        <v>5</v>
      </c>
      <c r="B10" s="130">
        <v>1943</v>
      </c>
      <c r="C10" s="100" t="s">
        <v>57</v>
      </c>
      <c r="D10" s="97"/>
      <c r="E10" s="107"/>
      <c r="F10" s="118">
        <v>18</v>
      </c>
      <c r="G10" s="112">
        <v>208</v>
      </c>
      <c r="H10" s="2">
        <v>171</v>
      </c>
      <c r="I10" s="2">
        <v>201</v>
      </c>
      <c r="J10" s="2">
        <v>185</v>
      </c>
      <c r="K10" s="2">
        <v>179</v>
      </c>
      <c r="L10" s="2">
        <v>165</v>
      </c>
      <c r="M10" s="32"/>
      <c r="N10" s="31">
        <f t="shared" si="0"/>
        <v>1217</v>
      </c>
      <c r="O10" s="137">
        <f t="shared" si="1"/>
        <v>202.83333333333334</v>
      </c>
      <c r="P10" s="141">
        <f t="shared" si="2"/>
        <v>18</v>
      </c>
      <c r="Q10" s="96">
        <v>179</v>
      </c>
      <c r="R10" s="96">
        <v>169</v>
      </c>
      <c r="S10" s="139">
        <f t="shared" si="3"/>
        <v>384</v>
      </c>
      <c r="T10" s="39">
        <f t="shared" ref="T10:T15" si="4">((G9+H10+I10+J10+K10+L10)+Q10+R10)/8</f>
        <v>175</v>
      </c>
    </row>
    <row r="11" spans="1:26" ht="13.8" thickBot="1" x14ac:dyDescent="0.3">
      <c r="A11" s="88">
        <v>6</v>
      </c>
      <c r="B11" s="130">
        <v>1964</v>
      </c>
      <c r="C11" s="127" t="s">
        <v>50</v>
      </c>
      <c r="D11" s="97"/>
      <c r="E11" s="107"/>
      <c r="F11" s="118">
        <v>0</v>
      </c>
      <c r="G11" s="112">
        <v>236</v>
      </c>
      <c r="H11" s="2">
        <v>211</v>
      </c>
      <c r="I11" s="2">
        <v>207</v>
      </c>
      <c r="J11" s="2">
        <v>191</v>
      </c>
      <c r="K11" s="2">
        <v>194</v>
      </c>
      <c r="L11" s="2">
        <v>164</v>
      </c>
      <c r="M11" s="32">
        <v>0</v>
      </c>
      <c r="N11" s="160">
        <f t="shared" si="0"/>
        <v>1203</v>
      </c>
      <c r="O11" s="161">
        <f t="shared" si="1"/>
        <v>200.5</v>
      </c>
      <c r="P11" s="141">
        <f t="shared" si="2"/>
        <v>0</v>
      </c>
      <c r="Q11" s="1">
        <v>162</v>
      </c>
      <c r="R11" s="1">
        <v>205</v>
      </c>
      <c r="S11" s="138">
        <f t="shared" si="3"/>
        <v>367</v>
      </c>
      <c r="T11" s="39">
        <f t="shared" si="4"/>
        <v>192.75</v>
      </c>
    </row>
    <row r="12" spans="1:26" ht="13.8" thickBot="1" x14ac:dyDescent="0.3">
      <c r="A12" s="79">
        <v>7</v>
      </c>
      <c r="B12" s="130">
        <v>1947</v>
      </c>
      <c r="C12" s="127" t="s">
        <v>58</v>
      </c>
      <c r="D12" s="97"/>
      <c r="E12" s="107"/>
      <c r="F12" s="118">
        <v>14</v>
      </c>
      <c r="G12" s="112">
        <v>175</v>
      </c>
      <c r="H12" s="2">
        <v>192</v>
      </c>
      <c r="I12" s="2">
        <v>172</v>
      </c>
      <c r="J12" s="2">
        <v>226</v>
      </c>
      <c r="K12" s="2">
        <v>146</v>
      </c>
      <c r="L12" s="2">
        <v>175</v>
      </c>
      <c r="M12" s="32"/>
      <c r="N12" s="160">
        <f t="shared" si="0"/>
        <v>1170</v>
      </c>
      <c r="O12" s="161">
        <f t="shared" si="1"/>
        <v>195</v>
      </c>
      <c r="P12" s="141">
        <f t="shared" si="2"/>
        <v>14</v>
      </c>
      <c r="Q12" s="91">
        <v>172</v>
      </c>
      <c r="R12" s="91">
        <v>150</v>
      </c>
      <c r="S12" s="138">
        <f t="shared" si="3"/>
        <v>350</v>
      </c>
      <c r="T12" s="39">
        <f t="shared" si="4"/>
        <v>183.625</v>
      </c>
    </row>
    <row r="13" spans="1:26" ht="13.8" thickBot="1" x14ac:dyDescent="0.3">
      <c r="A13" s="79">
        <v>8</v>
      </c>
      <c r="B13" s="130">
        <v>1954</v>
      </c>
      <c r="C13" s="100" t="s">
        <v>38</v>
      </c>
      <c r="D13" s="97"/>
      <c r="E13" s="107"/>
      <c r="F13" s="118">
        <v>7</v>
      </c>
      <c r="G13" s="112">
        <v>143</v>
      </c>
      <c r="H13" s="2">
        <v>133</v>
      </c>
      <c r="I13" s="2">
        <v>212</v>
      </c>
      <c r="J13" s="2">
        <v>132</v>
      </c>
      <c r="K13" s="2">
        <v>199</v>
      </c>
      <c r="L13" s="2">
        <v>208</v>
      </c>
      <c r="M13" s="32"/>
      <c r="N13" s="31">
        <f t="shared" si="0"/>
        <v>1069</v>
      </c>
      <c r="O13" s="137">
        <f t="shared" si="1"/>
        <v>178.16666666666666</v>
      </c>
      <c r="P13" s="141">
        <f t="shared" si="2"/>
        <v>7</v>
      </c>
      <c r="Q13" s="96">
        <v>157</v>
      </c>
      <c r="R13" s="96">
        <v>177</v>
      </c>
      <c r="S13" s="138">
        <f t="shared" si="3"/>
        <v>348</v>
      </c>
      <c r="T13" s="39">
        <f t="shared" si="4"/>
        <v>174.125</v>
      </c>
    </row>
    <row r="14" spans="1:26" ht="13.8" thickBot="1" x14ac:dyDescent="0.3">
      <c r="A14" s="79">
        <v>9</v>
      </c>
      <c r="B14" s="130">
        <v>1966</v>
      </c>
      <c r="C14" s="100" t="s">
        <v>52</v>
      </c>
      <c r="D14" s="97"/>
      <c r="E14" s="107"/>
      <c r="F14" s="118">
        <v>0</v>
      </c>
      <c r="G14" s="112">
        <v>233</v>
      </c>
      <c r="H14" s="2">
        <v>180</v>
      </c>
      <c r="I14" s="2">
        <v>190</v>
      </c>
      <c r="J14" s="2">
        <v>180</v>
      </c>
      <c r="K14" s="2">
        <v>186</v>
      </c>
      <c r="L14" s="2">
        <v>169</v>
      </c>
      <c r="M14" s="32"/>
      <c r="N14" s="31">
        <f t="shared" si="0"/>
        <v>1138</v>
      </c>
      <c r="O14" s="137">
        <f t="shared" si="1"/>
        <v>189.66666666666666</v>
      </c>
      <c r="P14" s="141">
        <f t="shared" si="2"/>
        <v>0</v>
      </c>
      <c r="Q14" s="91">
        <v>185</v>
      </c>
      <c r="R14" s="91">
        <v>152</v>
      </c>
      <c r="S14" s="138">
        <f t="shared" si="3"/>
        <v>337</v>
      </c>
      <c r="T14" s="39">
        <f t="shared" si="4"/>
        <v>173.125</v>
      </c>
    </row>
    <row r="15" spans="1:26" ht="13.8" thickBot="1" x14ac:dyDescent="0.3">
      <c r="A15" s="79">
        <v>10</v>
      </c>
      <c r="B15" s="131">
        <v>1947</v>
      </c>
      <c r="C15" s="136" t="s">
        <v>47</v>
      </c>
      <c r="D15" s="98"/>
      <c r="E15" s="108"/>
      <c r="F15" s="119">
        <v>14</v>
      </c>
      <c r="G15" s="115">
        <v>187</v>
      </c>
      <c r="H15" s="10">
        <v>169</v>
      </c>
      <c r="I15" s="10">
        <v>102</v>
      </c>
      <c r="J15" s="10">
        <v>147</v>
      </c>
      <c r="K15" s="10">
        <v>177</v>
      </c>
      <c r="L15" s="10">
        <v>205</v>
      </c>
      <c r="M15" s="34">
        <v>0</v>
      </c>
      <c r="N15" s="93">
        <f t="shared" si="0"/>
        <v>1071</v>
      </c>
      <c r="O15" s="95">
        <f t="shared" si="1"/>
        <v>178.5</v>
      </c>
      <c r="P15" s="141">
        <f t="shared" si="2"/>
        <v>14</v>
      </c>
      <c r="Q15" s="9">
        <v>128</v>
      </c>
      <c r="R15" s="9">
        <v>160</v>
      </c>
      <c r="S15" s="179">
        <f t="shared" si="3"/>
        <v>316</v>
      </c>
      <c r="T15" s="40">
        <f t="shared" si="4"/>
        <v>165.125</v>
      </c>
    </row>
    <row r="16" spans="1:26" x14ac:dyDescent="0.25">
      <c r="A16" s="88">
        <v>11</v>
      </c>
      <c r="B16" s="129">
        <v>1954</v>
      </c>
      <c r="C16" s="126" t="s">
        <v>42</v>
      </c>
      <c r="D16" s="101"/>
      <c r="E16" s="106"/>
      <c r="F16" s="172">
        <v>15</v>
      </c>
      <c r="G16" s="177">
        <v>190</v>
      </c>
      <c r="H16" s="89">
        <v>212</v>
      </c>
      <c r="I16" s="89">
        <v>175</v>
      </c>
      <c r="J16" s="89">
        <v>171</v>
      </c>
      <c r="K16" s="89">
        <v>172</v>
      </c>
      <c r="L16" s="89">
        <v>159</v>
      </c>
      <c r="M16" s="30"/>
      <c r="N16" s="31">
        <f t="shared" si="0"/>
        <v>1169</v>
      </c>
      <c r="O16" s="74">
        <f t="shared" si="1"/>
        <v>194.83333333333334</v>
      </c>
      <c r="P16" s="26"/>
      <c r="Q16" s="25"/>
      <c r="R16" s="25"/>
      <c r="S16" s="28"/>
      <c r="T16" s="102"/>
    </row>
    <row r="17" spans="1:22" x14ac:dyDescent="0.25">
      <c r="A17" s="79">
        <v>12</v>
      </c>
      <c r="B17" s="130">
        <v>1949</v>
      </c>
      <c r="C17" s="100" t="s">
        <v>41</v>
      </c>
      <c r="D17" s="97"/>
      <c r="E17" s="107"/>
      <c r="F17" s="173">
        <v>20</v>
      </c>
      <c r="G17" s="169">
        <v>157</v>
      </c>
      <c r="H17" s="1">
        <v>172</v>
      </c>
      <c r="I17" s="1">
        <v>208</v>
      </c>
      <c r="J17" s="1">
        <v>124</v>
      </c>
      <c r="K17" s="1">
        <v>177</v>
      </c>
      <c r="L17" s="1">
        <v>198</v>
      </c>
      <c r="M17" s="32"/>
      <c r="N17" s="33">
        <f t="shared" si="0"/>
        <v>1156</v>
      </c>
      <c r="O17" s="39">
        <f t="shared" si="1"/>
        <v>192.66666666666666</v>
      </c>
      <c r="P17" s="26"/>
      <c r="Q17" s="25"/>
      <c r="R17" s="25"/>
      <c r="S17" s="28"/>
      <c r="V17" t="s">
        <v>39</v>
      </c>
    </row>
    <row r="18" spans="1:22" x14ac:dyDescent="0.25">
      <c r="A18" s="79">
        <v>13</v>
      </c>
      <c r="B18" s="130">
        <v>1948</v>
      </c>
      <c r="C18" s="100" t="s">
        <v>55</v>
      </c>
      <c r="D18" s="97"/>
      <c r="E18" s="107"/>
      <c r="F18" s="173">
        <v>21</v>
      </c>
      <c r="G18" s="169">
        <v>162</v>
      </c>
      <c r="H18" s="91">
        <v>180</v>
      </c>
      <c r="I18" s="91">
        <v>162</v>
      </c>
      <c r="J18" s="91">
        <v>144</v>
      </c>
      <c r="K18" s="91">
        <v>160</v>
      </c>
      <c r="L18" s="91">
        <v>157</v>
      </c>
      <c r="M18" s="32"/>
      <c r="N18" s="33">
        <f t="shared" si="0"/>
        <v>1091</v>
      </c>
      <c r="O18" s="39">
        <f t="shared" si="1"/>
        <v>181.83333333333334</v>
      </c>
      <c r="P18" s="26"/>
      <c r="Q18" s="25"/>
      <c r="R18" s="25"/>
      <c r="S18" s="28"/>
      <c r="T18" s="102"/>
    </row>
    <row r="19" spans="1:22" x14ac:dyDescent="0.25">
      <c r="A19" s="79">
        <v>14</v>
      </c>
      <c r="B19" s="130">
        <v>1957</v>
      </c>
      <c r="C19" s="127" t="s">
        <v>53</v>
      </c>
      <c r="D19" s="97"/>
      <c r="E19" s="107"/>
      <c r="F19" s="173">
        <v>4</v>
      </c>
      <c r="G19" s="169">
        <v>159</v>
      </c>
      <c r="H19" s="2">
        <v>188</v>
      </c>
      <c r="I19" s="2">
        <v>212</v>
      </c>
      <c r="J19" s="2">
        <v>147</v>
      </c>
      <c r="K19" s="2">
        <v>191</v>
      </c>
      <c r="L19" s="2">
        <v>157</v>
      </c>
      <c r="M19" s="32"/>
      <c r="N19" s="33">
        <f t="shared" si="0"/>
        <v>1078</v>
      </c>
      <c r="O19" s="39">
        <f t="shared" si="1"/>
        <v>179.66666666666666</v>
      </c>
      <c r="P19" s="26"/>
      <c r="Q19" s="25"/>
      <c r="R19" s="25"/>
      <c r="S19" s="28"/>
    </row>
    <row r="20" spans="1:22" x14ac:dyDescent="0.25">
      <c r="A20" s="130">
        <v>15</v>
      </c>
      <c r="B20" s="130">
        <v>1958</v>
      </c>
      <c r="C20" s="127" t="s">
        <v>35</v>
      </c>
      <c r="D20" s="97"/>
      <c r="E20" s="107"/>
      <c r="F20" s="173">
        <v>11</v>
      </c>
      <c r="G20" s="169">
        <v>173</v>
      </c>
      <c r="H20" s="2">
        <v>166</v>
      </c>
      <c r="I20" s="2">
        <v>174</v>
      </c>
      <c r="J20" s="2">
        <v>197</v>
      </c>
      <c r="K20" s="2">
        <v>155</v>
      </c>
      <c r="L20" s="2">
        <v>133</v>
      </c>
      <c r="M20" s="32">
        <f>SUM(G20:L20)</f>
        <v>998</v>
      </c>
      <c r="N20" s="33">
        <f t="shared" si="0"/>
        <v>1064</v>
      </c>
      <c r="O20" s="39">
        <f t="shared" si="1"/>
        <v>177.33333333333334</v>
      </c>
      <c r="P20" s="26"/>
      <c r="Q20" s="25"/>
      <c r="R20" s="25"/>
      <c r="S20" s="28"/>
      <c r="T20" s="102"/>
    </row>
    <row r="21" spans="1:22" x14ac:dyDescent="0.25">
      <c r="A21" s="78">
        <v>16</v>
      </c>
      <c r="B21" s="130">
        <v>1955</v>
      </c>
      <c r="C21" s="127" t="s">
        <v>36</v>
      </c>
      <c r="D21" s="97"/>
      <c r="E21" s="107"/>
      <c r="F21" s="173">
        <v>6</v>
      </c>
      <c r="G21" s="169">
        <v>137</v>
      </c>
      <c r="H21" s="2">
        <v>199</v>
      </c>
      <c r="I21" s="2">
        <v>152</v>
      </c>
      <c r="J21" s="2">
        <v>171</v>
      </c>
      <c r="K21" s="2">
        <v>152</v>
      </c>
      <c r="L21" s="2">
        <v>205</v>
      </c>
      <c r="M21" s="32"/>
      <c r="N21" s="33">
        <f t="shared" si="0"/>
        <v>1052</v>
      </c>
      <c r="O21" s="39">
        <f t="shared" si="1"/>
        <v>175.33333333333334</v>
      </c>
      <c r="P21" s="26"/>
      <c r="Q21" s="25"/>
      <c r="R21" s="25"/>
      <c r="S21" s="28"/>
      <c r="T21" s="102"/>
    </row>
    <row r="22" spans="1:22" x14ac:dyDescent="0.25">
      <c r="A22" s="79">
        <v>17</v>
      </c>
      <c r="B22" s="130">
        <v>1946</v>
      </c>
      <c r="C22" s="127" t="s">
        <v>24</v>
      </c>
      <c r="D22" s="97"/>
      <c r="E22" s="107"/>
      <c r="F22" s="173">
        <v>15</v>
      </c>
      <c r="G22" s="171">
        <v>136</v>
      </c>
      <c r="H22" s="2">
        <v>153</v>
      </c>
      <c r="I22" s="2">
        <v>156</v>
      </c>
      <c r="J22" s="2">
        <v>164</v>
      </c>
      <c r="K22" s="2">
        <v>156</v>
      </c>
      <c r="L22" s="2">
        <v>186</v>
      </c>
      <c r="M22" s="32">
        <v>0</v>
      </c>
      <c r="N22" s="33">
        <f t="shared" si="0"/>
        <v>1041</v>
      </c>
      <c r="O22" s="39">
        <f t="shared" si="1"/>
        <v>173.5</v>
      </c>
      <c r="P22" s="26"/>
      <c r="Q22" s="29"/>
      <c r="R22" s="29"/>
      <c r="S22" s="28"/>
    </row>
    <row r="23" spans="1:22" ht="13.8" thickBot="1" x14ac:dyDescent="0.3">
      <c r="A23" s="80">
        <v>18</v>
      </c>
      <c r="B23" s="170">
        <v>1960</v>
      </c>
      <c r="C23" s="162" t="s">
        <v>51</v>
      </c>
      <c r="D23" s="163"/>
      <c r="E23" s="164"/>
      <c r="F23" s="174">
        <v>1</v>
      </c>
      <c r="G23" s="169">
        <v>177</v>
      </c>
      <c r="H23" s="2">
        <v>193</v>
      </c>
      <c r="I23" s="2">
        <v>156</v>
      </c>
      <c r="J23" s="2">
        <v>164</v>
      </c>
      <c r="K23" s="2">
        <v>166</v>
      </c>
      <c r="L23" s="2">
        <v>145</v>
      </c>
      <c r="M23" s="32"/>
      <c r="N23" s="33">
        <f t="shared" si="0"/>
        <v>1007</v>
      </c>
      <c r="O23" s="39">
        <f t="shared" si="1"/>
        <v>167.83333333333334</v>
      </c>
      <c r="P23" s="28"/>
      <c r="Q23" s="75"/>
      <c r="R23" s="75"/>
      <c r="S23" s="28"/>
    </row>
    <row r="24" spans="1:22" x14ac:dyDescent="0.25">
      <c r="A24" s="78">
        <v>19</v>
      </c>
      <c r="B24" s="166">
        <v>1967</v>
      </c>
      <c r="C24" s="135" t="s">
        <v>56</v>
      </c>
      <c r="D24" s="123"/>
      <c r="E24" s="109"/>
      <c r="F24" s="175">
        <v>0</v>
      </c>
      <c r="G24" s="169">
        <v>191</v>
      </c>
      <c r="H24" s="2">
        <v>150</v>
      </c>
      <c r="I24" s="2">
        <v>133</v>
      </c>
      <c r="J24" s="2">
        <v>213</v>
      </c>
      <c r="K24" s="2">
        <v>162</v>
      </c>
      <c r="L24" s="2">
        <v>153</v>
      </c>
      <c r="M24" s="32">
        <v>1216</v>
      </c>
      <c r="N24" s="33">
        <f t="shared" si="0"/>
        <v>1002</v>
      </c>
      <c r="O24" s="39">
        <f t="shared" si="1"/>
        <v>167</v>
      </c>
      <c r="P24" s="26"/>
      <c r="Q24" s="25"/>
      <c r="R24" s="25"/>
      <c r="S24" s="28"/>
    </row>
    <row r="25" spans="1:22" ht="13.8" thickBot="1" x14ac:dyDescent="0.3">
      <c r="A25" s="79">
        <v>20</v>
      </c>
      <c r="B25" s="130">
        <v>1957</v>
      </c>
      <c r="C25" s="127" t="s">
        <v>43</v>
      </c>
      <c r="D25" s="97"/>
      <c r="E25" s="107"/>
      <c r="F25" s="173">
        <v>4</v>
      </c>
      <c r="G25" s="169">
        <v>162</v>
      </c>
      <c r="H25" s="1">
        <v>196</v>
      </c>
      <c r="I25" s="1">
        <v>114</v>
      </c>
      <c r="J25" s="1">
        <v>158</v>
      </c>
      <c r="K25" s="1">
        <v>170</v>
      </c>
      <c r="L25" s="1">
        <v>143</v>
      </c>
      <c r="M25" s="32"/>
      <c r="N25" s="33">
        <f t="shared" si="0"/>
        <v>967</v>
      </c>
      <c r="O25" s="39">
        <f t="shared" si="1"/>
        <v>161.16666666666666</v>
      </c>
      <c r="P25" s="28"/>
      <c r="Q25" s="25"/>
      <c r="R25" s="76"/>
      <c r="S25" s="28"/>
    </row>
    <row r="26" spans="1:22" x14ac:dyDescent="0.25">
      <c r="A26" s="88">
        <v>21</v>
      </c>
      <c r="B26" s="130">
        <v>1958</v>
      </c>
      <c r="C26" s="127" t="s">
        <v>54</v>
      </c>
      <c r="D26" s="97"/>
      <c r="E26" s="107"/>
      <c r="F26" s="173">
        <v>11</v>
      </c>
      <c r="G26" s="169">
        <v>129</v>
      </c>
      <c r="H26" s="2">
        <v>143</v>
      </c>
      <c r="I26" s="2">
        <v>162</v>
      </c>
      <c r="J26" s="2">
        <v>136</v>
      </c>
      <c r="K26" s="2">
        <v>132</v>
      </c>
      <c r="L26" s="2">
        <v>171</v>
      </c>
      <c r="M26" s="32"/>
      <c r="N26" s="33">
        <f t="shared" si="0"/>
        <v>939</v>
      </c>
      <c r="O26" s="39">
        <f t="shared" si="1"/>
        <v>156.5</v>
      </c>
      <c r="P26" s="28"/>
      <c r="Q26" s="75"/>
      <c r="R26" s="75"/>
      <c r="S26" s="28"/>
    </row>
    <row r="27" spans="1:22" ht="13.8" thickBot="1" x14ac:dyDescent="0.3">
      <c r="A27" s="79">
        <v>22</v>
      </c>
      <c r="B27" s="131">
        <v>1943</v>
      </c>
      <c r="C27" s="136" t="s">
        <v>34</v>
      </c>
      <c r="D27" s="98"/>
      <c r="E27" s="108"/>
      <c r="F27" s="176">
        <v>26</v>
      </c>
      <c r="G27" s="168">
        <v>145</v>
      </c>
      <c r="H27" s="10">
        <v>100</v>
      </c>
      <c r="I27" s="10">
        <v>120</v>
      </c>
      <c r="J27" s="10">
        <v>134</v>
      </c>
      <c r="K27" s="10">
        <v>131</v>
      </c>
      <c r="L27" s="10">
        <v>147</v>
      </c>
      <c r="M27" s="34">
        <v>0</v>
      </c>
      <c r="N27" s="93">
        <f t="shared" si="0"/>
        <v>933</v>
      </c>
      <c r="O27" s="95">
        <f t="shared" si="1"/>
        <v>155.5</v>
      </c>
      <c r="P27" s="26"/>
      <c r="Q27" s="25"/>
      <c r="R27" s="25"/>
      <c r="S27" s="28"/>
    </row>
    <row r="28" spans="1:22" x14ac:dyDescent="0.25">
      <c r="A28" s="79">
        <v>23</v>
      </c>
      <c r="B28" s="166"/>
      <c r="C28" s="135"/>
      <c r="D28" s="123"/>
      <c r="E28" s="109"/>
      <c r="F28" s="120"/>
      <c r="G28" s="177"/>
      <c r="H28" s="89"/>
      <c r="I28" s="89"/>
      <c r="J28" s="89"/>
      <c r="K28" s="89"/>
      <c r="L28" s="89"/>
      <c r="M28" s="30"/>
      <c r="N28" s="31"/>
      <c r="O28" s="74"/>
      <c r="P28" s="26"/>
      <c r="Q28" s="28"/>
      <c r="R28" s="28"/>
      <c r="S28" s="29"/>
    </row>
    <row r="29" spans="1:22" x14ac:dyDescent="0.25">
      <c r="A29" s="79">
        <v>24</v>
      </c>
      <c r="B29" s="170"/>
      <c r="C29" s="162"/>
      <c r="D29" s="163"/>
      <c r="E29" s="164"/>
      <c r="F29" s="165"/>
      <c r="G29" s="178"/>
      <c r="H29" s="167"/>
      <c r="I29" s="167"/>
      <c r="J29" s="167"/>
      <c r="K29" s="167"/>
      <c r="L29" s="167"/>
      <c r="M29" s="34"/>
      <c r="N29" s="33"/>
      <c r="O29" s="39"/>
      <c r="P29" s="26"/>
      <c r="Q29" s="25"/>
      <c r="R29" s="25"/>
      <c r="S29" s="29"/>
    </row>
    <row r="30" spans="1:22" ht="13.8" thickBot="1" x14ac:dyDescent="0.3">
      <c r="A30" s="79">
        <v>25</v>
      </c>
      <c r="B30" s="130"/>
      <c r="C30" s="127"/>
      <c r="D30" s="97"/>
      <c r="E30" s="107"/>
      <c r="F30" s="118"/>
      <c r="G30" s="159"/>
      <c r="H30" s="8"/>
      <c r="I30" s="8"/>
      <c r="J30" s="8"/>
      <c r="K30" s="8"/>
      <c r="L30" s="8"/>
      <c r="M30" s="37"/>
      <c r="N30" s="35"/>
      <c r="O30" s="40"/>
      <c r="P30" s="28"/>
      <c r="Q30" s="29"/>
      <c r="R30" s="29"/>
      <c r="S30" s="26"/>
    </row>
    <row r="31" spans="1:22" x14ac:dyDescent="0.25">
      <c r="A31" s="88">
        <v>26</v>
      </c>
      <c r="B31" s="130"/>
      <c r="C31" s="127"/>
      <c r="D31" s="97"/>
      <c r="E31" s="107"/>
      <c r="F31" s="118"/>
      <c r="G31" s="114"/>
      <c r="H31" s="3"/>
      <c r="I31" s="3"/>
      <c r="J31" s="3"/>
      <c r="K31" s="3"/>
      <c r="L31" s="3"/>
      <c r="M31" s="36"/>
      <c r="N31" s="90"/>
      <c r="O31" s="38"/>
      <c r="P31" s="28"/>
      <c r="Q31" s="29"/>
      <c r="R31" s="29"/>
      <c r="S31" s="26"/>
    </row>
    <row r="32" spans="1:22" x14ac:dyDescent="0.25">
      <c r="A32" s="79">
        <v>27</v>
      </c>
      <c r="B32" s="130"/>
      <c r="C32" s="127"/>
      <c r="D32" s="97"/>
      <c r="E32" s="107"/>
      <c r="F32" s="118"/>
      <c r="G32" s="112"/>
      <c r="H32" s="2"/>
      <c r="I32" s="2"/>
      <c r="J32" s="2"/>
      <c r="K32" s="2"/>
      <c r="L32" s="2"/>
      <c r="M32" s="32"/>
      <c r="N32" s="33"/>
      <c r="O32" s="39"/>
      <c r="P32" s="28"/>
      <c r="Q32" s="25"/>
      <c r="R32" s="25"/>
      <c r="S32" s="29"/>
    </row>
    <row r="33" spans="1:19" x14ac:dyDescent="0.25">
      <c r="A33" s="79">
        <v>28</v>
      </c>
      <c r="B33" s="130"/>
      <c r="C33" s="127"/>
      <c r="D33" s="97"/>
      <c r="E33" s="107"/>
      <c r="F33" s="118"/>
      <c r="G33" s="112"/>
      <c r="H33" s="2"/>
      <c r="I33" s="2"/>
      <c r="J33" s="2"/>
      <c r="K33" s="2"/>
      <c r="L33" s="2"/>
      <c r="M33" s="32"/>
      <c r="N33" s="33"/>
      <c r="O33" s="39"/>
      <c r="P33" s="28"/>
      <c r="Q33" s="75"/>
      <c r="R33" s="77"/>
      <c r="S33" s="28"/>
    </row>
    <row r="34" spans="1:19" x14ac:dyDescent="0.25">
      <c r="A34" s="79">
        <v>29</v>
      </c>
      <c r="B34" s="130"/>
      <c r="C34" s="127"/>
      <c r="D34" s="97"/>
      <c r="E34" s="107"/>
      <c r="F34" s="118"/>
      <c r="G34" s="112"/>
      <c r="H34" s="2"/>
      <c r="I34" s="2"/>
      <c r="J34" s="2"/>
      <c r="K34" s="2"/>
      <c r="L34" s="2"/>
      <c r="M34" s="32"/>
      <c r="N34" s="33"/>
      <c r="O34" s="39"/>
      <c r="P34" s="28"/>
      <c r="Q34" s="75"/>
      <c r="R34" s="75"/>
      <c r="S34" s="28"/>
    </row>
    <row r="35" spans="1:19" ht="13.8" thickBot="1" x14ac:dyDescent="0.3">
      <c r="A35" s="79">
        <v>30</v>
      </c>
      <c r="B35" s="130"/>
      <c r="C35" s="127"/>
      <c r="D35" s="97"/>
      <c r="E35" s="107"/>
      <c r="F35" s="118"/>
      <c r="G35" s="112"/>
      <c r="H35" s="2"/>
      <c r="I35" s="2"/>
      <c r="J35" s="2"/>
      <c r="K35" s="2"/>
      <c r="L35" s="2"/>
      <c r="M35" s="32"/>
      <c r="N35" s="33"/>
      <c r="O35" s="39"/>
      <c r="P35" s="26"/>
      <c r="Q35" s="27"/>
      <c r="R35" s="27"/>
      <c r="S35" s="28"/>
    </row>
    <row r="36" spans="1:19" x14ac:dyDescent="0.25">
      <c r="A36" s="88">
        <v>31</v>
      </c>
      <c r="B36" s="130"/>
      <c r="C36" s="127"/>
      <c r="D36" s="123"/>
      <c r="E36" s="109"/>
      <c r="F36" s="120"/>
      <c r="G36" s="114"/>
      <c r="H36" s="3"/>
      <c r="I36" s="3"/>
      <c r="J36" s="3"/>
      <c r="K36" s="3"/>
      <c r="L36" s="3"/>
      <c r="M36" s="36"/>
      <c r="N36" s="90"/>
      <c r="O36" s="38"/>
      <c r="P36" s="26"/>
      <c r="Q36" s="25"/>
      <c r="R36" s="25"/>
      <c r="S36" s="28"/>
    </row>
    <row r="37" spans="1:19" x14ac:dyDescent="0.25">
      <c r="A37" s="79">
        <v>32</v>
      </c>
      <c r="B37" s="130"/>
      <c r="C37" s="127"/>
      <c r="D37" s="97"/>
      <c r="E37" s="107"/>
      <c r="F37" s="118"/>
      <c r="G37" s="112"/>
      <c r="H37" s="2"/>
      <c r="I37" s="2"/>
      <c r="J37" s="2"/>
      <c r="K37" s="2"/>
      <c r="L37" s="2"/>
      <c r="M37" s="32"/>
      <c r="N37" s="33"/>
      <c r="O37" s="39"/>
      <c r="P37" s="26"/>
      <c r="Q37" s="25"/>
      <c r="R37" s="25"/>
      <c r="S37" s="28"/>
    </row>
    <row r="38" spans="1:19" x14ac:dyDescent="0.25">
      <c r="A38" s="79">
        <v>33</v>
      </c>
      <c r="B38" s="130"/>
      <c r="C38" s="127"/>
      <c r="D38" s="122"/>
      <c r="E38" s="110"/>
      <c r="F38" s="121"/>
      <c r="G38" s="115"/>
      <c r="H38" s="10"/>
      <c r="I38" s="10"/>
      <c r="J38" s="10"/>
      <c r="K38" s="10"/>
      <c r="L38" s="10"/>
      <c r="M38" s="34"/>
      <c r="N38" s="93"/>
      <c r="O38" s="95"/>
      <c r="P38" s="26"/>
      <c r="Q38" s="25"/>
      <c r="R38" s="25"/>
      <c r="S38" s="28"/>
    </row>
    <row r="39" spans="1:19" ht="13.8" thickBot="1" x14ac:dyDescent="0.3">
      <c r="A39" s="79">
        <v>34</v>
      </c>
      <c r="B39" s="130"/>
      <c r="C39" s="127"/>
      <c r="D39" s="98"/>
      <c r="E39" s="108"/>
      <c r="F39" s="119"/>
      <c r="G39" s="116"/>
      <c r="H39" s="9"/>
      <c r="I39" s="9"/>
      <c r="J39" s="9"/>
      <c r="K39" s="9"/>
      <c r="L39" s="9"/>
      <c r="M39" s="37"/>
      <c r="N39" s="35"/>
      <c r="O39" s="40"/>
    </row>
    <row r="40" spans="1:19" ht="13.8" thickBot="1" x14ac:dyDescent="0.3">
      <c r="A40" s="79">
        <v>35</v>
      </c>
      <c r="B40" s="131"/>
      <c r="C40" s="128"/>
      <c r="D40" s="98"/>
      <c r="E40" s="7"/>
      <c r="F40" s="7"/>
      <c r="G40" s="9"/>
      <c r="H40" s="8"/>
      <c r="I40" s="8"/>
      <c r="J40" s="8"/>
      <c r="K40" s="8"/>
      <c r="L40" s="8"/>
      <c r="M40" s="37"/>
      <c r="N40" s="35"/>
      <c r="O40" s="40"/>
    </row>
  </sheetData>
  <sortState ref="B6:S15">
    <sortCondition descending="1" ref="S6:S15"/>
  </sortState>
  <mergeCells count="4">
    <mergeCell ref="A1:S1"/>
    <mergeCell ref="Q2:S2"/>
    <mergeCell ref="G2:L2"/>
    <mergeCell ref="U6:U7"/>
  </mergeCells>
  <phoneticPr fontId="0" type="noConversion"/>
  <conditionalFormatting sqref="M6:N6 M40 M9 M14 N33 M25:M26 M28 N7:N10 N13:N14 N19:N22 N16 N24:N27">
    <cfRule type="cellIs" dxfId="145" priority="641" stopIfTrue="1" operator="greaterThanOrEqual">
      <formula>10000</formula>
    </cfRule>
  </conditionalFormatting>
  <conditionalFormatting sqref="G6:L6 G40:L40 H9:L10 G8:G10 G28:L28 G30:L31 G13:L14 G19:L22 G16:L16 G24:L26">
    <cfRule type="cellIs" dxfId="144" priority="642" stopIfTrue="1" operator="between">
      <formula>200</formula>
      <formula>229</formula>
    </cfRule>
    <cfRule type="cellIs" dxfId="143" priority="643" stopIfTrue="1" operator="between">
      <formula>230</formula>
      <formula>249</formula>
    </cfRule>
    <cfRule type="cellIs" dxfId="142" priority="644" stopIfTrue="1" operator="greaterThanOrEqual">
      <formula>250</formula>
    </cfRule>
  </conditionalFormatting>
  <conditionalFormatting sqref="O33 Q16:S38 Q6:T13 O6:O10 O13:O14 O19:O22 O16 O24:O27">
    <cfRule type="cellIs" dxfId="141" priority="645" stopIfTrue="1" operator="between">
      <formula>200</formula>
      <formula>229</formula>
    </cfRule>
    <cfRule type="cellIs" dxfId="140" priority="646" stopIfTrue="1" operator="between">
      <formula>230</formula>
      <formula>249</formula>
    </cfRule>
    <cfRule type="cellIs" dxfId="139" priority="647" stopIfTrue="1" operator="equal">
      <formula>300</formula>
    </cfRule>
  </conditionalFormatting>
  <conditionalFormatting sqref="M16">
    <cfRule type="cellIs" dxfId="138" priority="613" stopIfTrue="1" operator="greaterThanOrEqual">
      <formula>10000</formula>
    </cfRule>
  </conditionalFormatting>
  <conditionalFormatting sqref="M35:N35">
    <cfRule type="cellIs" dxfId="137" priority="540" stopIfTrue="1" operator="greaterThanOrEqual">
      <formula>10000</formula>
    </cfRule>
  </conditionalFormatting>
  <conditionalFormatting sqref="G35:L35">
    <cfRule type="cellIs" dxfId="136" priority="541" stopIfTrue="1" operator="between">
      <formula>200</formula>
      <formula>229</formula>
    </cfRule>
    <cfRule type="cellIs" dxfId="135" priority="542" stopIfTrue="1" operator="between">
      <formula>230</formula>
      <formula>249</formula>
    </cfRule>
    <cfRule type="cellIs" dxfId="134" priority="543" stopIfTrue="1" operator="greaterThanOrEqual">
      <formula>250</formula>
    </cfRule>
  </conditionalFormatting>
  <conditionalFormatting sqref="O35">
    <cfRule type="cellIs" dxfId="133" priority="544" stopIfTrue="1" operator="between">
      <formula>200</formula>
      <formula>229</formula>
    </cfRule>
    <cfRule type="cellIs" dxfId="132" priority="545" stopIfTrue="1" operator="between">
      <formula>230</formula>
      <formula>249</formula>
    </cfRule>
    <cfRule type="cellIs" dxfId="131" priority="546" stopIfTrue="1" operator="equal">
      <formula>300</formula>
    </cfRule>
  </conditionalFormatting>
  <conditionalFormatting sqref="M37:N37">
    <cfRule type="cellIs" dxfId="130" priority="526" stopIfTrue="1" operator="greaterThanOrEqual">
      <formula>10000</formula>
    </cfRule>
  </conditionalFormatting>
  <conditionalFormatting sqref="G37:L37">
    <cfRule type="cellIs" dxfId="129" priority="527" stopIfTrue="1" operator="between">
      <formula>200</formula>
      <formula>229</formula>
    </cfRule>
    <cfRule type="cellIs" dxfId="128" priority="528" stopIfTrue="1" operator="between">
      <formula>230</formula>
      <formula>249</formula>
    </cfRule>
    <cfRule type="cellIs" dxfId="127" priority="529" stopIfTrue="1" operator="greaterThanOrEqual">
      <formula>250</formula>
    </cfRule>
  </conditionalFormatting>
  <conditionalFormatting sqref="O37">
    <cfRule type="cellIs" dxfId="126" priority="530" stopIfTrue="1" operator="between">
      <formula>200</formula>
      <formula>229</formula>
    </cfRule>
    <cfRule type="cellIs" dxfId="125" priority="531" stopIfTrue="1" operator="between">
      <formula>230</formula>
      <formula>249</formula>
    </cfRule>
    <cfRule type="cellIs" dxfId="124" priority="532" stopIfTrue="1" operator="equal">
      <formula>300</formula>
    </cfRule>
  </conditionalFormatting>
  <conditionalFormatting sqref="M8">
    <cfRule type="cellIs" dxfId="123" priority="512" stopIfTrue="1" operator="greaterThanOrEqual">
      <formula>10000</formula>
    </cfRule>
  </conditionalFormatting>
  <conditionalFormatting sqref="H8:L8">
    <cfRule type="cellIs" dxfId="122" priority="513" stopIfTrue="1" operator="between">
      <formula>200</formula>
      <formula>229</formula>
    </cfRule>
    <cfRule type="cellIs" dxfId="121" priority="514" stopIfTrue="1" operator="between">
      <formula>230</formula>
      <formula>249</formula>
    </cfRule>
    <cfRule type="cellIs" dxfId="120" priority="515" stopIfTrue="1" operator="greaterThanOrEqual">
      <formula>250</formula>
    </cfRule>
  </conditionalFormatting>
  <conditionalFormatting sqref="M7">
    <cfRule type="cellIs" dxfId="119" priority="398" stopIfTrue="1" operator="greaterThanOrEqual">
      <formula>10000</formula>
    </cfRule>
  </conditionalFormatting>
  <conditionalFormatting sqref="G7:L7">
    <cfRule type="cellIs" dxfId="118" priority="395" stopIfTrue="1" operator="between">
      <formula>200</formula>
      <formula>229</formula>
    </cfRule>
    <cfRule type="cellIs" dxfId="117" priority="396" stopIfTrue="1" operator="between">
      <formula>230</formula>
      <formula>249</formula>
    </cfRule>
    <cfRule type="cellIs" dxfId="116" priority="397" stopIfTrue="1" operator="greaterThanOrEqual">
      <formula>250</formula>
    </cfRule>
  </conditionalFormatting>
  <conditionalFormatting sqref="M10">
    <cfRule type="cellIs" dxfId="115" priority="331" stopIfTrue="1" operator="greaterThanOrEqual">
      <formula>10000</formula>
    </cfRule>
  </conditionalFormatting>
  <conditionalFormatting sqref="M33">
    <cfRule type="cellIs" dxfId="114" priority="324" stopIfTrue="1" operator="greaterThanOrEqual">
      <formula>10000</formula>
    </cfRule>
  </conditionalFormatting>
  <conditionalFormatting sqref="G33:L33">
    <cfRule type="cellIs" dxfId="113" priority="321" stopIfTrue="1" operator="between">
      <formula>200</formula>
      <formula>229</formula>
    </cfRule>
    <cfRule type="cellIs" dxfId="112" priority="322" stopIfTrue="1" operator="between">
      <formula>230</formula>
      <formula>249</formula>
    </cfRule>
    <cfRule type="cellIs" dxfId="111" priority="323" stopIfTrue="1" operator="greaterThanOrEqual">
      <formula>250</formula>
    </cfRule>
  </conditionalFormatting>
  <conditionalFormatting sqref="M21">
    <cfRule type="cellIs" dxfId="110" priority="301" stopIfTrue="1" operator="greaterThanOrEqual">
      <formula>10000</formula>
    </cfRule>
  </conditionalFormatting>
  <conditionalFormatting sqref="M38:N38">
    <cfRule type="cellIs" dxfId="109" priority="261" stopIfTrue="1" operator="greaterThanOrEqual">
      <formula>10000</formula>
    </cfRule>
  </conditionalFormatting>
  <conditionalFormatting sqref="G38:L38">
    <cfRule type="cellIs" dxfId="108" priority="262" stopIfTrue="1" operator="between">
      <formula>200</formula>
      <formula>229</formula>
    </cfRule>
    <cfRule type="cellIs" dxfId="107" priority="263" stopIfTrue="1" operator="between">
      <formula>230</formula>
      <formula>249</formula>
    </cfRule>
    <cfRule type="cellIs" dxfId="106" priority="264" stopIfTrue="1" operator="greaterThanOrEqual">
      <formula>250</formula>
    </cfRule>
  </conditionalFormatting>
  <conditionalFormatting sqref="O38">
    <cfRule type="cellIs" dxfId="105" priority="265" stopIfTrue="1" operator="between">
      <formula>200</formula>
      <formula>229</formula>
    </cfRule>
    <cfRule type="cellIs" dxfId="104" priority="266" stopIfTrue="1" operator="between">
      <formula>230</formula>
      <formula>249</formula>
    </cfRule>
    <cfRule type="cellIs" dxfId="103" priority="267" stopIfTrue="1" operator="equal">
      <formula>300</formula>
    </cfRule>
  </conditionalFormatting>
  <conditionalFormatting sqref="M39:N39 N40">
    <cfRule type="cellIs" dxfId="102" priority="238" stopIfTrue="1" operator="greaterThanOrEqual">
      <formula>10000</formula>
    </cfRule>
  </conditionalFormatting>
  <conditionalFormatting sqref="G39:L39">
    <cfRule type="cellIs" dxfId="101" priority="239" stopIfTrue="1" operator="between">
      <formula>200</formula>
      <formula>229</formula>
    </cfRule>
    <cfRule type="cellIs" dxfId="100" priority="240" stopIfTrue="1" operator="between">
      <formula>230</formula>
      <formula>249</formula>
    </cfRule>
    <cfRule type="cellIs" dxfId="99" priority="241" stopIfTrue="1" operator="greaterThanOrEqual">
      <formula>250</formula>
    </cfRule>
  </conditionalFormatting>
  <conditionalFormatting sqref="O39:O40">
    <cfRule type="cellIs" dxfId="98" priority="242" stopIfTrue="1" operator="between">
      <formula>200</formula>
      <formula>229</formula>
    </cfRule>
    <cfRule type="cellIs" dxfId="97" priority="243" stopIfTrue="1" operator="between">
      <formula>230</formula>
      <formula>249</formula>
    </cfRule>
    <cfRule type="cellIs" dxfId="96" priority="244" stopIfTrue="1" operator="equal">
      <formula>300</formula>
    </cfRule>
  </conditionalFormatting>
  <conditionalFormatting sqref="M24">
    <cfRule type="cellIs" dxfId="95" priority="209" stopIfTrue="1" operator="greaterThanOrEqual">
      <formula>10000</formula>
    </cfRule>
  </conditionalFormatting>
  <conditionalFormatting sqref="N34">
    <cfRule type="cellIs" dxfId="94" priority="205" stopIfTrue="1" operator="greaterThanOrEqual">
      <formula>10000</formula>
    </cfRule>
  </conditionalFormatting>
  <conditionalFormatting sqref="O34">
    <cfRule type="cellIs" dxfId="93" priority="206" stopIfTrue="1" operator="between">
      <formula>200</formula>
      <formula>229</formula>
    </cfRule>
    <cfRule type="cellIs" dxfId="92" priority="207" stopIfTrue="1" operator="between">
      <formula>230</formula>
      <formula>249</formula>
    </cfRule>
    <cfRule type="cellIs" dxfId="91" priority="208" stopIfTrue="1" operator="equal">
      <formula>300</formula>
    </cfRule>
  </conditionalFormatting>
  <conditionalFormatting sqref="M34">
    <cfRule type="cellIs" dxfId="90" priority="204" stopIfTrue="1" operator="greaterThanOrEqual">
      <formula>10000</formula>
    </cfRule>
  </conditionalFormatting>
  <conditionalFormatting sqref="G34:L34">
    <cfRule type="cellIs" dxfId="89" priority="201" stopIfTrue="1" operator="between">
      <formula>200</formula>
      <formula>229</formula>
    </cfRule>
    <cfRule type="cellIs" dxfId="88" priority="202" stopIfTrue="1" operator="between">
      <formula>230</formula>
      <formula>249</formula>
    </cfRule>
    <cfRule type="cellIs" dxfId="87" priority="203" stopIfTrue="1" operator="greaterThanOrEqual">
      <formula>250</formula>
    </cfRule>
  </conditionalFormatting>
  <conditionalFormatting sqref="M13">
    <cfRule type="cellIs" dxfId="86" priority="200" stopIfTrue="1" operator="greaterThanOrEqual">
      <formula>10000</formula>
    </cfRule>
  </conditionalFormatting>
  <conditionalFormatting sqref="N36">
    <cfRule type="cellIs" dxfId="85" priority="184" stopIfTrue="1" operator="greaterThanOrEqual">
      <formula>10000</formula>
    </cfRule>
  </conditionalFormatting>
  <conditionalFormatting sqref="M36">
    <cfRule type="cellIs" dxfId="84" priority="177" stopIfTrue="1" operator="greaterThanOrEqual">
      <formula>10000</formula>
    </cfRule>
  </conditionalFormatting>
  <conditionalFormatting sqref="G36:L36">
    <cfRule type="cellIs" dxfId="83" priority="178" stopIfTrue="1" operator="between">
      <formula>200</formula>
      <formula>229</formula>
    </cfRule>
    <cfRule type="cellIs" dxfId="82" priority="179" stopIfTrue="1" operator="between">
      <formula>230</formula>
      <formula>249</formula>
    </cfRule>
    <cfRule type="cellIs" dxfId="81" priority="180" stopIfTrue="1" operator="greaterThanOrEqual">
      <formula>250</formula>
    </cfRule>
  </conditionalFormatting>
  <conditionalFormatting sqref="O36">
    <cfRule type="cellIs" dxfId="80" priority="181" stopIfTrue="1" operator="between">
      <formula>200</formula>
      <formula>229</formula>
    </cfRule>
    <cfRule type="cellIs" dxfId="79" priority="182" stopIfTrue="1" operator="between">
      <formula>230</formula>
      <formula>249</formula>
    </cfRule>
    <cfRule type="cellIs" dxfId="78" priority="183" stopIfTrue="1" operator="equal">
      <formula>300</formula>
    </cfRule>
  </conditionalFormatting>
  <conditionalFormatting sqref="M31">
    <cfRule type="cellIs" dxfId="77" priority="143" stopIfTrue="1" operator="greaterThanOrEqual">
      <formula>10000</formula>
    </cfRule>
  </conditionalFormatting>
  <conditionalFormatting sqref="M32">
    <cfRule type="cellIs" dxfId="76" priority="138" stopIfTrue="1" operator="greaterThanOrEqual">
      <formula>10000</formula>
    </cfRule>
  </conditionalFormatting>
  <conditionalFormatting sqref="G32:L32">
    <cfRule type="cellIs" dxfId="75" priority="139" stopIfTrue="1" operator="between">
      <formula>200</formula>
      <formula>229</formula>
    </cfRule>
    <cfRule type="cellIs" dxfId="74" priority="140" stopIfTrue="1" operator="between">
      <formula>230</formula>
      <formula>249</formula>
    </cfRule>
    <cfRule type="cellIs" dxfId="73" priority="141" stopIfTrue="1" operator="greaterThanOrEqual">
      <formula>250</formula>
    </cfRule>
  </conditionalFormatting>
  <conditionalFormatting sqref="M22">
    <cfRule type="cellIs" dxfId="72" priority="134" stopIfTrue="1" operator="greaterThanOrEqual">
      <formula>10000</formula>
    </cfRule>
  </conditionalFormatting>
  <conditionalFormatting sqref="M30">
    <cfRule type="cellIs" dxfId="71" priority="124" stopIfTrue="1" operator="greaterThanOrEqual">
      <formula>10000</formula>
    </cfRule>
  </conditionalFormatting>
  <conditionalFormatting sqref="M20">
    <cfRule type="cellIs" dxfId="70" priority="119" stopIfTrue="1" operator="greaterThanOrEqual">
      <formula>10000</formula>
    </cfRule>
  </conditionalFormatting>
  <conditionalFormatting sqref="M19">
    <cfRule type="cellIs" dxfId="69" priority="111" stopIfTrue="1" operator="greaterThanOrEqual">
      <formula>10000</formula>
    </cfRule>
  </conditionalFormatting>
  <conditionalFormatting sqref="O28 O30:O32">
    <cfRule type="cellIs" dxfId="68" priority="97" stopIfTrue="1" operator="between">
      <formula>200</formula>
      <formula>229</formula>
    </cfRule>
    <cfRule type="cellIs" dxfId="67" priority="98" stopIfTrue="1" operator="between">
      <formula>230</formula>
      <formula>249</formula>
    </cfRule>
    <cfRule type="cellIs" dxfId="66" priority="99" stopIfTrue="1" operator="equal">
      <formula>300</formula>
    </cfRule>
  </conditionalFormatting>
  <conditionalFormatting sqref="N28 N30:N32">
    <cfRule type="cellIs" dxfId="65" priority="96" stopIfTrue="1" operator="greaterThanOrEqual">
      <formula>10000</formula>
    </cfRule>
  </conditionalFormatting>
  <conditionalFormatting sqref="Q14:T15">
    <cfRule type="cellIs" dxfId="64" priority="93" stopIfTrue="1" operator="between">
      <formula>200</formula>
      <formula>229</formula>
    </cfRule>
    <cfRule type="cellIs" dxfId="63" priority="94" stopIfTrue="1" operator="between">
      <formula>230</formula>
      <formula>249</formula>
    </cfRule>
    <cfRule type="cellIs" dxfId="62" priority="95" stopIfTrue="1" operator="equal">
      <formula>300</formula>
    </cfRule>
  </conditionalFormatting>
  <conditionalFormatting sqref="M28">
    <cfRule type="cellIs" dxfId="61" priority="89" stopIfTrue="1" operator="greaterThanOrEqual">
      <formula>10000</formula>
    </cfRule>
  </conditionalFormatting>
  <conditionalFormatting sqref="M27">
    <cfRule type="cellIs" dxfId="60" priority="78" stopIfTrue="1" operator="greaterThanOrEqual">
      <formula>10000</formula>
    </cfRule>
  </conditionalFormatting>
  <conditionalFormatting sqref="G27:L27">
    <cfRule type="cellIs" dxfId="59" priority="79" stopIfTrue="1" operator="between">
      <formula>200</formula>
      <formula>229</formula>
    </cfRule>
    <cfRule type="cellIs" dxfId="58" priority="80" stopIfTrue="1" operator="between">
      <formula>230</formula>
      <formula>249</formula>
    </cfRule>
    <cfRule type="cellIs" dxfId="57" priority="81" stopIfTrue="1" operator="greaterThanOrEqual">
      <formula>250</formula>
    </cfRule>
  </conditionalFormatting>
  <conditionalFormatting sqref="M27">
    <cfRule type="cellIs" dxfId="56" priority="73" stopIfTrue="1" operator="greaterThanOrEqual">
      <formula>10000</formula>
    </cfRule>
  </conditionalFormatting>
  <conditionalFormatting sqref="N11">
    <cfRule type="cellIs" dxfId="55" priority="58" stopIfTrue="1" operator="greaterThanOrEqual">
      <formula>10000</formula>
    </cfRule>
  </conditionalFormatting>
  <conditionalFormatting sqref="G11:L11">
    <cfRule type="cellIs" dxfId="54" priority="59" stopIfTrue="1" operator="between">
      <formula>200</formula>
      <formula>229</formula>
    </cfRule>
    <cfRule type="cellIs" dxfId="53" priority="60" stopIfTrue="1" operator="between">
      <formula>230</formula>
      <formula>249</formula>
    </cfRule>
    <cfRule type="cellIs" dxfId="52" priority="61" stopIfTrue="1" operator="greaterThanOrEqual">
      <formula>250</formula>
    </cfRule>
  </conditionalFormatting>
  <conditionalFormatting sqref="O11">
    <cfRule type="cellIs" dxfId="51" priority="62" stopIfTrue="1" operator="between">
      <formula>200</formula>
      <formula>229</formula>
    </cfRule>
    <cfRule type="cellIs" dxfId="50" priority="63" stopIfTrue="1" operator="between">
      <formula>230</formula>
      <formula>249</formula>
    </cfRule>
    <cfRule type="cellIs" dxfId="49" priority="64" stopIfTrue="1" operator="equal">
      <formula>300</formula>
    </cfRule>
  </conditionalFormatting>
  <conditionalFormatting sqref="M11">
    <cfRule type="cellIs" dxfId="48" priority="57" stopIfTrue="1" operator="greaterThanOrEqual">
      <formula>10000</formula>
    </cfRule>
  </conditionalFormatting>
  <conditionalFormatting sqref="N18">
    <cfRule type="cellIs" dxfId="47" priority="50" stopIfTrue="1" operator="greaterThanOrEqual">
      <formula>10000</formula>
    </cfRule>
  </conditionalFormatting>
  <conditionalFormatting sqref="G18:L18">
    <cfRule type="cellIs" dxfId="46" priority="51" stopIfTrue="1" operator="between">
      <formula>200</formula>
      <formula>229</formula>
    </cfRule>
    <cfRule type="cellIs" dxfId="45" priority="52" stopIfTrue="1" operator="between">
      <formula>230</formula>
      <formula>249</formula>
    </cfRule>
    <cfRule type="cellIs" dxfId="44" priority="53" stopIfTrue="1" operator="greaterThanOrEqual">
      <formula>250</formula>
    </cfRule>
  </conditionalFormatting>
  <conditionalFormatting sqref="O18">
    <cfRule type="cellIs" dxfId="43" priority="54" stopIfTrue="1" operator="between">
      <formula>200</formula>
      <formula>229</formula>
    </cfRule>
    <cfRule type="cellIs" dxfId="42" priority="55" stopIfTrue="1" operator="between">
      <formula>230</formula>
      <formula>249</formula>
    </cfRule>
    <cfRule type="cellIs" dxfId="41" priority="56" stopIfTrue="1" operator="equal">
      <formula>300</formula>
    </cfRule>
  </conditionalFormatting>
  <conditionalFormatting sqref="M18">
    <cfRule type="cellIs" dxfId="40" priority="49" stopIfTrue="1" operator="greaterThanOrEqual">
      <formula>10000</formula>
    </cfRule>
  </conditionalFormatting>
  <conditionalFormatting sqref="N12">
    <cfRule type="cellIs" dxfId="39" priority="34" stopIfTrue="1" operator="greaterThanOrEqual">
      <formula>10000</formula>
    </cfRule>
  </conditionalFormatting>
  <conditionalFormatting sqref="G12:L12">
    <cfRule type="cellIs" dxfId="38" priority="35" stopIfTrue="1" operator="between">
      <formula>200</formula>
      <formula>229</formula>
    </cfRule>
    <cfRule type="cellIs" dxfId="37" priority="36" stopIfTrue="1" operator="between">
      <formula>230</formula>
      <formula>249</formula>
    </cfRule>
    <cfRule type="cellIs" dxfId="36" priority="37" stopIfTrue="1" operator="greaterThanOrEqual">
      <formula>250</formula>
    </cfRule>
  </conditionalFormatting>
  <conditionalFormatting sqref="O12">
    <cfRule type="cellIs" dxfId="35" priority="38" stopIfTrue="1" operator="between">
      <formula>200</formula>
      <formula>229</formula>
    </cfRule>
    <cfRule type="cellIs" dxfId="34" priority="39" stopIfTrue="1" operator="between">
      <formula>230</formula>
      <formula>249</formula>
    </cfRule>
    <cfRule type="cellIs" dxfId="33" priority="40" stopIfTrue="1" operator="equal">
      <formula>300</formula>
    </cfRule>
  </conditionalFormatting>
  <conditionalFormatting sqref="M12">
    <cfRule type="cellIs" dxfId="32" priority="33" stopIfTrue="1" operator="greaterThanOrEqual">
      <formula>10000</formula>
    </cfRule>
  </conditionalFormatting>
  <conditionalFormatting sqref="N17">
    <cfRule type="cellIs" dxfId="31" priority="26" stopIfTrue="1" operator="greaterThanOrEqual">
      <formula>10000</formula>
    </cfRule>
  </conditionalFormatting>
  <conditionalFormatting sqref="G17:L17">
    <cfRule type="cellIs" dxfId="30" priority="27" stopIfTrue="1" operator="between">
      <formula>200</formula>
      <formula>229</formula>
    </cfRule>
    <cfRule type="cellIs" dxfId="29" priority="28" stopIfTrue="1" operator="between">
      <formula>230</formula>
      <formula>249</formula>
    </cfRule>
    <cfRule type="cellIs" dxfId="28" priority="29" stopIfTrue="1" operator="greaterThanOrEqual">
      <formula>250</formula>
    </cfRule>
  </conditionalFormatting>
  <conditionalFormatting sqref="O17">
    <cfRule type="cellIs" dxfId="27" priority="30" stopIfTrue="1" operator="between">
      <formula>200</formula>
      <formula>229</formula>
    </cfRule>
    <cfRule type="cellIs" dxfId="26" priority="31" stopIfTrue="1" operator="between">
      <formula>230</formula>
      <formula>249</formula>
    </cfRule>
    <cfRule type="cellIs" dxfId="25" priority="32" stopIfTrue="1" operator="equal">
      <formula>300</formula>
    </cfRule>
  </conditionalFormatting>
  <conditionalFormatting sqref="M17">
    <cfRule type="cellIs" dxfId="24" priority="25" stopIfTrue="1" operator="greaterThanOrEqual">
      <formula>10000</formula>
    </cfRule>
  </conditionalFormatting>
  <conditionalFormatting sqref="N29">
    <cfRule type="cellIs" dxfId="23" priority="18" stopIfTrue="1" operator="greaterThanOrEqual">
      <formula>10000</formula>
    </cfRule>
  </conditionalFormatting>
  <conditionalFormatting sqref="G29:L29">
    <cfRule type="cellIs" dxfId="22" priority="19" stopIfTrue="1" operator="between">
      <formula>200</formula>
      <formula>229</formula>
    </cfRule>
    <cfRule type="cellIs" dxfId="21" priority="20" stopIfTrue="1" operator="between">
      <formula>230</formula>
      <formula>249</formula>
    </cfRule>
    <cfRule type="cellIs" dxfId="20" priority="21" stopIfTrue="1" operator="greaterThanOrEqual">
      <formula>250</formula>
    </cfRule>
  </conditionalFormatting>
  <conditionalFormatting sqref="O29">
    <cfRule type="cellIs" dxfId="19" priority="22" stopIfTrue="1" operator="between">
      <formula>200</formula>
      <formula>229</formula>
    </cfRule>
    <cfRule type="cellIs" dxfId="18" priority="23" stopIfTrue="1" operator="between">
      <formula>230</formula>
      <formula>249</formula>
    </cfRule>
    <cfRule type="cellIs" dxfId="17" priority="24" stopIfTrue="1" operator="equal">
      <formula>300</formula>
    </cfRule>
  </conditionalFormatting>
  <conditionalFormatting sqref="M29">
    <cfRule type="cellIs" dxfId="16" priority="17" stopIfTrue="1" operator="greaterThanOrEqual">
      <formula>10000</formula>
    </cfRule>
  </conditionalFormatting>
  <conditionalFormatting sqref="N15">
    <cfRule type="cellIs" dxfId="15" priority="10" stopIfTrue="1" operator="greaterThanOrEqual">
      <formula>10000</formula>
    </cfRule>
  </conditionalFormatting>
  <conditionalFormatting sqref="G15:L15">
    <cfRule type="cellIs" dxfId="14" priority="11" stopIfTrue="1" operator="between">
      <formula>200</formula>
      <formula>229</formula>
    </cfRule>
    <cfRule type="cellIs" dxfId="13" priority="12" stopIfTrue="1" operator="between">
      <formula>230</formula>
      <formula>249</formula>
    </cfRule>
    <cfRule type="cellIs" dxfId="12" priority="13" stopIfTrue="1" operator="greaterThanOrEqual">
      <formula>250</formula>
    </cfRule>
  </conditionalFormatting>
  <conditionalFormatting sqref="O15">
    <cfRule type="cellIs" dxfId="11" priority="14" stopIfTrue="1" operator="between">
      <formula>200</formula>
      <formula>229</formula>
    </cfRule>
    <cfRule type="cellIs" dxfId="10" priority="15" stopIfTrue="1" operator="between">
      <formula>230</formula>
      <formula>249</formula>
    </cfRule>
    <cfRule type="cellIs" dxfId="9" priority="16" stopIfTrue="1" operator="equal">
      <formula>300</formula>
    </cfRule>
  </conditionalFormatting>
  <conditionalFormatting sqref="M15">
    <cfRule type="cellIs" dxfId="8" priority="9" stopIfTrue="1" operator="greaterThanOrEqual">
      <formula>10000</formula>
    </cfRule>
  </conditionalFormatting>
  <conditionalFormatting sqref="N23">
    <cfRule type="cellIs" dxfId="7" priority="2" stopIfTrue="1" operator="greaterThanOrEqual">
      <formula>10000</formula>
    </cfRule>
  </conditionalFormatting>
  <conditionalFormatting sqref="G23:L23">
    <cfRule type="cellIs" dxfId="6" priority="3" stopIfTrue="1" operator="between">
      <formula>200</formula>
      <formula>229</formula>
    </cfRule>
    <cfRule type="cellIs" dxfId="5" priority="4" stopIfTrue="1" operator="between">
      <formula>230</formula>
      <formula>249</formula>
    </cfRule>
    <cfRule type="cellIs" dxfId="4" priority="5" stopIfTrue="1" operator="greaterThanOrEqual">
      <formula>250</formula>
    </cfRule>
  </conditionalFormatting>
  <conditionalFormatting sqref="O23">
    <cfRule type="cellIs" dxfId="3" priority="6" stopIfTrue="1" operator="between">
      <formula>200</formula>
      <formula>229</formula>
    </cfRule>
    <cfRule type="cellIs" dxfId="2" priority="7" stopIfTrue="1" operator="between">
      <formula>230</formula>
      <formula>249</formula>
    </cfRule>
    <cfRule type="cellIs" dxfId="1" priority="8" stopIfTrue="1" operator="equal">
      <formula>300</formula>
    </cfRule>
  </conditionalFormatting>
  <conditionalFormatting sqref="M23">
    <cfRule type="cellIs" dxfId="0" priority="1" stopIfTrue="1" operator="greaterThanOrEqual">
      <formula>10000</formula>
    </cfRule>
  </conditionalFormatting>
  <pageMargins left="0.25" right="0.19" top="0.34" bottom="0.24" header="0.24" footer="0.16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>
      <selection activeCell="L7" sqref="L7"/>
    </sheetView>
  </sheetViews>
  <sheetFormatPr defaultRowHeight="13.2" x14ac:dyDescent="0.25"/>
  <cols>
    <col min="1" max="1" width="4.44140625" customWidth="1"/>
    <col min="3" max="3" width="19.44140625" customWidth="1"/>
    <col min="4" max="4" width="5" customWidth="1"/>
    <col min="8" max="8" width="4.109375" style="42" customWidth="1"/>
    <col min="9" max="9" width="25.109375" customWidth="1"/>
    <col min="10" max="10" width="4.44140625" customWidth="1"/>
    <col min="11" max="11" width="21.6640625" customWidth="1"/>
  </cols>
  <sheetData>
    <row r="1" spans="1:12" ht="31.5" customHeight="1" x14ac:dyDescent="0.4">
      <c r="C1" s="41" t="s">
        <v>33</v>
      </c>
      <c r="D1" s="41"/>
    </row>
    <row r="2" spans="1:12" ht="11.4" customHeight="1" thickBot="1" x14ac:dyDescent="0.45">
      <c r="C2" s="41"/>
      <c r="D2" s="41"/>
    </row>
    <row r="3" spans="1:12" ht="13.8" thickBot="1" x14ac:dyDescent="0.3">
      <c r="B3" s="43" t="s">
        <v>26</v>
      </c>
      <c r="C3" s="44" t="s">
        <v>27</v>
      </c>
      <c r="D3" s="45"/>
      <c r="E3" s="45" t="s">
        <v>28</v>
      </c>
      <c r="F3" s="46"/>
      <c r="G3" s="47"/>
      <c r="I3" s="48" t="s">
        <v>29</v>
      </c>
      <c r="K3" s="73" t="s">
        <v>48</v>
      </c>
      <c r="L3" t="s">
        <v>44</v>
      </c>
    </row>
    <row r="4" spans="1:12" ht="13.8" thickBot="1" x14ac:dyDescent="0.3">
      <c r="A4" s="49"/>
      <c r="B4" s="50"/>
      <c r="C4" s="51"/>
      <c r="D4" s="144" t="s">
        <v>30</v>
      </c>
      <c r="E4" s="52" t="s">
        <v>31</v>
      </c>
      <c r="F4" s="53" t="s">
        <v>32</v>
      </c>
      <c r="G4" s="54"/>
    </row>
    <row r="5" spans="1:12" ht="13.8" thickBot="1" x14ac:dyDescent="0.3">
      <c r="A5" s="49"/>
      <c r="B5" s="55">
        <v>1</v>
      </c>
      <c r="C5" s="99" t="s">
        <v>46</v>
      </c>
      <c r="D5" s="146">
        <v>15</v>
      </c>
      <c r="E5" s="142">
        <v>182</v>
      </c>
      <c r="F5" s="56">
        <v>189</v>
      </c>
      <c r="G5" s="70">
        <f>SUM(E5:F5)+2*D5</f>
        <v>401</v>
      </c>
    </row>
    <row r="6" spans="1:12" ht="13.8" thickBot="1" x14ac:dyDescent="0.3">
      <c r="A6" s="49"/>
      <c r="B6" s="57">
        <v>18</v>
      </c>
      <c r="C6" s="136" t="s">
        <v>49</v>
      </c>
      <c r="D6" s="146">
        <v>8</v>
      </c>
      <c r="E6" s="143">
        <v>205</v>
      </c>
      <c r="F6" s="58">
        <v>166</v>
      </c>
      <c r="G6" s="71">
        <f>SUM(E6:F6)+2*D6</f>
        <v>387</v>
      </c>
      <c r="I6" s="99" t="s">
        <v>46</v>
      </c>
      <c r="K6" s="136" t="s">
        <v>49</v>
      </c>
    </row>
    <row r="7" spans="1:12" ht="8.4" customHeight="1" thickBot="1" x14ac:dyDescent="0.3">
      <c r="C7" s="60"/>
      <c r="D7" s="42"/>
      <c r="J7" s="59"/>
      <c r="K7" s="59"/>
    </row>
    <row r="8" spans="1:12" ht="13.8" thickBot="1" x14ac:dyDescent="0.3">
      <c r="B8" s="43" t="s">
        <v>26</v>
      </c>
      <c r="C8" s="72"/>
      <c r="D8" s="45"/>
      <c r="E8" s="45"/>
      <c r="F8" s="46"/>
      <c r="G8" s="47"/>
      <c r="J8" s="59"/>
      <c r="K8" s="105"/>
    </row>
    <row r="9" spans="1:12" ht="13.8" thickBot="1" x14ac:dyDescent="0.3">
      <c r="A9" s="49"/>
      <c r="B9" s="50"/>
      <c r="C9" s="150"/>
      <c r="D9" s="144"/>
      <c r="E9" s="144"/>
      <c r="F9" s="151"/>
      <c r="G9" s="54"/>
      <c r="J9" s="59"/>
      <c r="K9" s="59"/>
    </row>
    <row r="10" spans="1:12" x14ac:dyDescent="0.25">
      <c r="A10" s="49"/>
      <c r="B10" s="55">
        <v>2</v>
      </c>
      <c r="C10" s="100" t="s">
        <v>45</v>
      </c>
      <c r="D10" s="147">
        <v>8</v>
      </c>
      <c r="E10" s="152">
        <v>213</v>
      </c>
      <c r="F10" s="153">
        <v>221</v>
      </c>
      <c r="G10" s="148">
        <f>SUM(E10:F10)+2*D10</f>
        <v>450</v>
      </c>
      <c r="K10" s="83"/>
    </row>
    <row r="11" spans="1:12" ht="13.8" thickBot="1" x14ac:dyDescent="0.3">
      <c r="A11" s="49"/>
      <c r="B11" s="57">
        <v>17</v>
      </c>
      <c r="C11" s="127" t="s">
        <v>51</v>
      </c>
      <c r="D11" s="146">
        <v>1</v>
      </c>
      <c r="E11" s="154">
        <v>158</v>
      </c>
      <c r="F11" s="155">
        <v>171</v>
      </c>
      <c r="G11" s="149">
        <f>SUM(E11:F11)+2*D11</f>
        <v>331</v>
      </c>
      <c r="I11" s="100" t="s">
        <v>45</v>
      </c>
    </row>
    <row r="12" spans="1:12" ht="7.95" customHeight="1" thickBot="1" x14ac:dyDescent="0.3">
      <c r="C12" s="60"/>
      <c r="D12" s="42"/>
    </row>
    <row r="13" spans="1:12" ht="13.8" thickBot="1" x14ac:dyDescent="0.3">
      <c r="B13" s="43" t="s">
        <v>26</v>
      </c>
      <c r="C13" s="61"/>
      <c r="D13" s="45"/>
      <c r="E13" s="45"/>
      <c r="F13" s="46"/>
      <c r="G13" s="47"/>
    </row>
    <row r="14" spans="1:12" ht="13.8" thickBot="1" x14ac:dyDescent="0.3">
      <c r="A14" s="49"/>
      <c r="B14" s="50"/>
      <c r="C14" s="150"/>
      <c r="D14" s="144"/>
      <c r="E14" s="144"/>
      <c r="F14" s="151"/>
      <c r="G14" s="54"/>
    </row>
    <row r="15" spans="1:12" ht="13.8" thickBot="1" x14ac:dyDescent="0.3">
      <c r="A15" s="49"/>
      <c r="B15" s="55">
        <v>3</v>
      </c>
      <c r="C15" s="100" t="s">
        <v>57</v>
      </c>
      <c r="D15" s="145">
        <v>18</v>
      </c>
      <c r="E15" s="152">
        <v>128</v>
      </c>
      <c r="F15" s="153">
        <v>171</v>
      </c>
      <c r="G15" s="149">
        <f>SUM(E15:F15)+2*D15</f>
        <v>335</v>
      </c>
    </row>
    <row r="16" spans="1:12" ht="13.8" thickBot="1" x14ac:dyDescent="0.3">
      <c r="A16" s="49"/>
      <c r="B16" s="57">
        <v>16</v>
      </c>
      <c r="C16" s="127" t="s">
        <v>24</v>
      </c>
      <c r="D16" s="146">
        <v>15</v>
      </c>
      <c r="E16" s="154">
        <v>108</v>
      </c>
      <c r="F16" s="155">
        <v>176</v>
      </c>
      <c r="G16" s="149">
        <f>SUM(E16:F16)+2*D16</f>
        <v>314</v>
      </c>
      <c r="I16" s="100" t="s">
        <v>57</v>
      </c>
    </row>
    <row r="17" spans="1:9" ht="9.6" customHeight="1" thickBot="1" x14ac:dyDescent="0.3">
      <c r="C17" s="60"/>
      <c r="D17" s="42"/>
    </row>
    <row r="18" spans="1:9" ht="13.8" thickBot="1" x14ac:dyDescent="0.3">
      <c r="B18" s="43" t="s">
        <v>26</v>
      </c>
      <c r="C18" s="61"/>
      <c r="D18" s="87"/>
      <c r="E18" s="62"/>
      <c r="F18" s="62"/>
      <c r="G18" s="63"/>
    </row>
    <row r="19" spans="1:9" ht="13.8" thickBot="1" x14ac:dyDescent="0.3">
      <c r="B19" s="64"/>
      <c r="C19" s="61"/>
      <c r="D19" s="46"/>
      <c r="E19" s="46"/>
      <c r="F19" s="46"/>
      <c r="G19" s="47"/>
    </row>
    <row r="20" spans="1:9" x14ac:dyDescent="0.25">
      <c r="A20" s="49"/>
      <c r="B20" s="55">
        <v>4</v>
      </c>
      <c r="C20" s="100" t="s">
        <v>50</v>
      </c>
      <c r="D20" s="147">
        <v>0</v>
      </c>
      <c r="E20" s="152">
        <v>227</v>
      </c>
      <c r="F20" s="156">
        <v>258</v>
      </c>
      <c r="G20" s="148">
        <f>SUM(E20:F20)+2*D20</f>
        <v>485</v>
      </c>
    </row>
    <row r="21" spans="1:9" ht="13.8" thickBot="1" x14ac:dyDescent="0.3">
      <c r="A21" s="49"/>
      <c r="B21" s="57">
        <v>15</v>
      </c>
      <c r="C21" s="127" t="s">
        <v>36</v>
      </c>
      <c r="D21" s="146">
        <v>6</v>
      </c>
      <c r="E21" s="154">
        <v>165</v>
      </c>
      <c r="F21" s="157">
        <v>163</v>
      </c>
      <c r="G21" s="149">
        <f>SUM(E21:F21)+2*D21</f>
        <v>340</v>
      </c>
      <c r="I21" s="100" t="s">
        <v>50</v>
      </c>
    </row>
    <row r="22" spans="1:9" ht="9.6" customHeight="1" thickBot="1" x14ac:dyDescent="0.3">
      <c r="C22" s="60"/>
      <c r="D22" s="42"/>
    </row>
    <row r="23" spans="1:9" ht="13.8" thickBot="1" x14ac:dyDescent="0.3">
      <c r="B23" s="43" t="s">
        <v>26</v>
      </c>
      <c r="C23" s="65"/>
      <c r="D23" s="87"/>
      <c r="E23" s="62"/>
      <c r="F23" s="62"/>
      <c r="G23" s="63"/>
    </row>
    <row r="24" spans="1:9" ht="13.8" thickBot="1" x14ac:dyDescent="0.3">
      <c r="B24" s="64"/>
      <c r="C24" s="61"/>
      <c r="D24" s="46"/>
      <c r="E24" s="46"/>
      <c r="F24" s="46"/>
      <c r="G24" s="47"/>
    </row>
    <row r="25" spans="1:9" x14ac:dyDescent="0.25">
      <c r="A25" s="49"/>
      <c r="B25" s="66">
        <v>5</v>
      </c>
      <c r="C25" s="100" t="s">
        <v>58</v>
      </c>
      <c r="D25" s="145">
        <v>14</v>
      </c>
      <c r="E25" s="152">
        <v>189</v>
      </c>
      <c r="F25" s="153">
        <v>208</v>
      </c>
      <c r="G25" s="148">
        <f>SUM(E25:F25)+2*D25</f>
        <v>425</v>
      </c>
    </row>
    <row r="26" spans="1:9" ht="13.8" thickBot="1" x14ac:dyDescent="0.3">
      <c r="A26" s="49"/>
      <c r="B26" s="67">
        <v>14</v>
      </c>
      <c r="C26" s="127" t="s">
        <v>35</v>
      </c>
      <c r="D26" s="146">
        <v>11</v>
      </c>
      <c r="E26" s="154">
        <v>151</v>
      </c>
      <c r="F26" s="155">
        <v>118</v>
      </c>
      <c r="G26" s="149">
        <f>SUM(E26:F26)+2*D26</f>
        <v>291</v>
      </c>
      <c r="I26" s="100" t="s">
        <v>58</v>
      </c>
    </row>
    <row r="27" spans="1:9" ht="8.4" customHeight="1" thickBot="1" x14ac:dyDescent="0.3">
      <c r="C27" s="60"/>
      <c r="D27" s="42"/>
    </row>
    <row r="28" spans="1:9" ht="13.8" thickBot="1" x14ac:dyDescent="0.3">
      <c r="B28" s="43" t="s">
        <v>26</v>
      </c>
      <c r="C28" s="65"/>
      <c r="D28" s="87"/>
      <c r="E28" s="62"/>
      <c r="F28" s="62"/>
      <c r="G28" s="63"/>
    </row>
    <row r="29" spans="1:9" ht="13.8" thickBot="1" x14ac:dyDescent="0.3">
      <c r="B29" s="64"/>
      <c r="C29" s="61"/>
      <c r="D29" s="46"/>
      <c r="E29" s="46"/>
      <c r="F29" s="46"/>
      <c r="G29" s="47"/>
    </row>
    <row r="30" spans="1:9" x14ac:dyDescent="0.25">
      <c r="A30" s="49"/>
      <c r="B30" s="68">
        <v>6</v>
      </c>
      <c r="C30" s="100" t="s">
        <v>42</v>
      </c>
      <c r="D30" s="145">
        <v>15</v>
      </c>
      <c r="E30" s="152">
        <v>137</v>
      </c>
      <c r="F30" s="153">
        <v>150</v>
      </c>
      <c r="G30" s="148">
        <f>SUM(E30:F30)+2*D30</f>
        <v>317</v>
      </c>
    </row>
    <row r="31" spans="1:9" ht="13.8" thickBot="1" x14ac:dyDescent="0.3">
      <c r="A31" s="49"/>
      <c r="B31" s="69">
        <v>13</v>
      </c>
      <c r="C31" s="127" t="s">
        <v>38</v>
      </c>
      <c r="D31" s="158">
        <v>7</v>
      </c>
      <c r="E31" s="154">
        <v>166</v>
      </c>
      <c r="F31" s="155">
        <v>138</v>
      </c>
      <c r="G31" s="149">
        <f>SUM(E31:F31)+2*D31</f>
        <v>318</v>
      </c>
      <c r="I31" s="127" t="s">
        <v>38</v>
      </c>
    </row>
    <row r="32" spans="1:9" ht="9" customHeight="1" thickBot="1" x14ac:dyDescent="0.3">
      <c r="C32" s="60"/>
      <c r="D32" s="42"/>
    </row>
    <row r="33" spans="1:9" ht="13.8" thickBot="1" x14ac:dyDescent="0.3">
      <c r="B33" s="43" t="s">
        <v>26</v>
      </c>
      <c r="C33" s="65"/>
      <c r="D33" s="87"/>
      <c r="E33" s="62"/>
      <c r="F33" s="62"/>
      <c r="G33" s="63"/>
    </row>
    <row r="34" spans="1:9" ht="13.8" thickBot="1" x14ac:dyDescent="0.3">
      <c r="B34" s="64"/>
      <c r="C34" s="61"/>
      <c r="D34" s="46"/>
      <c r="E34" s="46"/>
      <c r="F34" s="46"/>
      <c r="G34" s="47"/>
    </row>
    <row r="35" spans="1:9" x14ac:dyDescent="0.25">
      <c r="A35" s="49"/>
      <c r="B35" s="55">
        <v>7</v>
      </c>
      <c r="C35" s="100" t="s">
        <v>41</v>
      </c>
      <c r="D35" s="145">
        <v>20</v>
      </c>
      <c r="E35" s="152">
        <v>127</v>
      </c>
      <c r="F35" s="153">
        <v>129</v>
      </c>
      <c r="G35" s="148">
        <f>SUM(E35:F35)+2*D35</f>
        <v>296</v>
      </c>
    </row>
    <row r="36" spans="1:9" ht="13.8" thickBot="1" x14ac:dyDescent="0.3">
      <c r="A36" s="49"/>
      <c r="B36" s="57">
        <v>12</v>
      </c>
      <c r="C36" s="127" t="s">
        <v>47</v>
      </c>
      <c r="D36" s="146">
        <v>14</v>
      </c>
      <c r="E36" s="154">
        <v>195</v>
      </c>
      <c r="F36" s="155">
        <v>155</v>
      </c>
      <c r="G36" s="149">
        <f>SUM(E36:F36)+2*D36</f>
        <v>378</v>
      </c>
      <c r="I36" s="127" t="s">
        <v>47</v>
      </c>
    </row>
    <row r="37" spans="1:9" ht="7.95" customHeight="1" thickBot="1" x14ac:dyDescent="0.3">
      <c r="C37" s="60"/>
      <c r="D37" s="42"/>
    </row>
    <row r="38" spans="1:9" ht="13.8" thickBot="1" x14ac:dyDescent="0.3">
      <c r="B38" s="43" t="s">
        <v>26</v>
      </c>
      <c r="C38" s="65"/>
      <c r="D38" s="87"/>
      <c r="E38" s="62"/>
      <c r="F38" s="62"/>
      <c r="G38" s="63"/>
    </row>
    <row r="39" spans="1:9" ht="13.8" thickBot="1" x14ac:dyDescent="0.3">
      <c r="B39" s="132"/>
      <c r="C39" s="61"/>
      <c r="D39" s="46"/>
      <c r="E39" s="46"/>
      <c r="F39" s="46"/>
      <c r="G39" s="47"/>
    </row>
    <row r="40" spans="1:9" ht="13.8" thickBot="1" x14ac:dyDescent="0.3">
      <c r="A40" s="102"/>
      <c r="B40" s="133">
        <v>8</v>
      </c>
      <c r="C40" s="100" t="s">
        <v>52</v>
      </c>
      <c r="D40" s="145">
        <v>0</v>
      </c>
      <c r="E40" s="152">
        <v>213</v>
      </c>
      <c r="F40" s="153">
        <v>172</v>
      </c>
      <c r="G40" s="148">
        <f>SUM(E40:F40)+2*D40</f>
        <v>385</v>
      </c>
    </row>
    <row r="41" spans="1:9" ht="15.6" customHeight="1" thickBot="1" x14ac:dyDescent="0.3">
      <c r="A41" s="102"/>
      <c r="B41" s="134">
        <v>11</v>
      </c>
      <c r="C41" s="126" t="s">
        <v>53</v>
      </c>
      <c r="D41" s="146">
        <v>4</v>
      </c>
      <c r="E41" s="154">
        <v>192</v>
      </c>
      <c r="F41" s="155">
        <v>110</v>
      </c>
      <c r="G41" s="149">
        <f>SUM(E41:F41)+2*D41</f>
        <v>310</v>
      </c>
      <c r="I41" s="100" t="s">
        <v>52</v>
      </c>
    </row>
    <row r="42" spans="1:9" ht="9.6" customHeight="1" thickBot="1" x14ac:dyDescent="0.3">
      <c r="B42" s="81"/>
      <c r="C42" s="81"/>
      <c r="D42" s="81"/>
      <c r="E42" s="81"/>
      <c r="F42" s="81"/>
      <c r="G42" s="81"/>
      <c r="H42" s="84"/>
      <c r="I42" s="81"/>
    </row>
    <row r="43" spans="1:9" hidden="1" x14ac:dyDescent="0.25">
      <c r="B43" s="81"/>
      <c r="C43" s="81"/>
      <c r="D43" s="81"/>
      <c r="E43" s="81"/>
      <c r="F43" s="81"/>
      <c r="G43" s="81"/>
      <c r="H43" s="84"/>
      <c r="I43" s="81"/>
    </row>
    <row r="44" spans="1:9" ht="13.8" thickBot="1" x14ac:dyDescent="0.3">
      <c r="B44" s="43" t="s">
        <v>26</v>
      </c>
      <c r="C44" s="65"/>
      <c r="D44" s="87"/>
      <c r="E44" s="62"/>
      <c r="F44" s="62"/>
      <c r="G44" s="63"/>
    </row>
    <row r="45" spans="1:9" ht="13.8" thickBot="1" x14ac:dyDescent="0.3">
      <c r="B45" s="132"/>
      <c r="C45" s="61"/>
      <c r="D45" s="46"/>
      <c r="E45" s="46"/>
      <c r="F45" s="46"/>
      <c r="G45" s="47"/>
    </row>
    <row r="46" spans="1:9" ht="16.2" customHeight="1" x14ac:dyDescent="0.25">
      <c r="B46" s="133">
        <v>9</v>
      </c>
      <c r="C46" s="100" t="s">
        <v>40</v>
      </c>
      <c r="D46" s="145">
        <v>12</v>
      </c>
      <c r="E46" s="152">
        <v>180</v>
      </c>
      <c r="F46" s="153">
        <v>233</v>
      </c>
      <c r="G46" s="148">
        <f>SUM(E46:F46)+2*D46</f>
        <v>437</v>
      </c>
    </row>
    <row r="47" spans="1:9" ht="16.2" customHeight="1" thickBot="1" x14ac:dyDescent="0.3">
      <c r="B47" s="134">
        <v>10</v>
      </c>
      <c r="C47" s="162" t="s">
        <v>55</v>
      </c>
      <c r="D47" s="146">
        <v>21</v>
      </c>
      <c r="E47" s="154">
        <v>178</v>
      </c>
      <c r="F47" s="155">
        <v>121</v>
      </c>
      <c r="G47" s="149">
        <f>SUM(E47:F47)+2*D47</f>
        <v>341</v>
      </c>
      <c r="I47" s="100" t="s">
        <v>40</v>
      </c>
    </row>
    <row r="48" spans="1:9" x14ac:dyDescent="0.25">
      <c r="B48" s="81"/>
      <c r="C48" s="81"/>
      <c r="D48" s="81"/>
      <c r="E48" s="81"/>
      <c r="F48" s="81"/>
      <c r="G48" s="81"/>
      <c r="H48" s="84"/>
      <c r="I48" s="81"/>
    </row>
    <row r="49" spans="1:9" hidden="1" x14ac:dyDescent="0.25">
      <c r="B49" s="82"/>
      <c r="C49" s="81"/>
      <c r="D49" s="81"/>
      <c r="E49" s="81"/>
      <c r="F49" s="81"/>
      <c r="G49" s="81"/>
      <c r="H49" s="84"/>
      <c r="I49" s="81"/>
    </row>
    <row r="50" spans="1:9" x14ac:dyDescent="0.25">
      <c r="A50" s="81"/>
      <c r="B50" s="82"/>
      <c r="C50" s="81"/>
      <c r="D50" s="84"/>
      <c r="E50" s="81"/>
      <c r="F50" s="81"/>
      <c r="G50" s="81"/>
      <c r="H50" s="84"/>
      <c r="I50" s="81"/>
    </row>
    <row r="51" spans="1:9" x14ac:dyDescent="0.25">
      <c r="A51" s="81"/>
      <c r="B51" s="85"/>
      <c r="C51" s="82"/>
      <c r="D51" s="82"/>
      <c r="E51" s="82"/>
      <c r="F51" s="82"/>
      <c r="G51" s="85"/>
      <c r="H51" s="84"/>
      <c r="I51" s="81"/>
    </row>
    <row r="52" spans="1:9" x14ac:dyDescent="0.25">
      <c r="A52" s="81"/>
      <c r="B52" s="86"/>
      <c r="C52" s="83"/>
      <c r="D52" s="84"/>
      <c r="E52" s="85"/>
      <c r="F52" s="85"/>
      <c r="G52" s="86"/>
      <c r="H52" s="84"/>
      <c r="I52" s="81"/>
    </row>
    <row r="53" spans="1:9" x14ac:dyDescent="0.25">
      <c r="A53" s="81"/>
      <c r="B53" s="86"/>
      <c r="C53" s="83"/>
      <c r="D53" s="84"/>
      <c r="E53" s="85"/>
      <c r="F53" s="85"/>
      <c r="G53" s="86"/>
      <c r="H53" s="84"/>
      <c r="I53" s="83"/>
    </row>
    <row r="54" spans="1:9" x14ac:dyDescent="0.25">
      <c r="B54" s="81"/>
      <c r="C54" s="81"/>
      <c r="D54" s="81"/>
      <c r="E54" s="81"/>
      <c r="F54" s="81"/>
      <c r="G54" s="81"/>
      <c r="H54" s="84"/>
      <c r="I54" s="81"/>
    </row>
    <row r="55" spans="1:9" x14ac:dyDescent="0.25">
      <c r="B55" s="82"/>
      <c r="C55" s="81"/>
      <c r="D55" s="84"/>
      <c r="E55" s="81"/>
      <c r="F55" s="81"/>
      <c r="G55" s="81"/>
      <c r="H55" s="84"/>
      <c r="I55" s="81"/>
    </row>
    <row r="56" spans="1:9" x14ac:dyDescent="0.25">
      <c r="B56" s="85"/>
      <c r="C56" s="82"/>
      <c r="D56" s="82"/>
      <c r="E56" s="82"/>
      <c r="F56" s="82"/>
      <c r="G56" s="85"/>
      <c r="H56" s="84"/>
      <c r="I56" s="81"/>
    </row>
    <row r="57" spans="1:9" x14ac:dyDescent="0.25">
      <c r="B57" s="86"/>
      <c r="C57" s="83"/>
      <c r="D57" s="84"/>
      <c r="E57" s="85"/>
      <c r="F57" s="85"/>
      <c r="G57" s="86"/>
      <c r="H57" s="84"/>
      <c r="I57" s="81"/>
    </row>
    <row r="58" spans="1:9" x14ac:dyDescent="0.25">
      <c r="B58" s="86"/>
      <c r="C58" s="83"/>
      <c r="D58" s="84"/>
      <c r="E58" s="85"/>
      <c r="F58" s="85"/>
      <c r="G58" s="86"/>
      <c r="H58" s="84"/>
      <c r="I58" s="83"/>
    </row>
    <row r="59" spans="1:9" x14ac:dyDescent="0.25">
      <c r="B59" s="86"/>
      <c r="C59" s="83"/>
      <c r="D59" s="84"/>
      <c r="E59" s="85"/>
      <c r="F59" s="85"/>
      <c r="G59" s="86"/>
      <c r="H59" s="84"/>
    </row>
    <row r="60" spans="1:9" x14ac:dyDescent="0.25">
      <c r="B60" s="81"/>
      <c r="C60" s="81"/>
      <c r="D60" s="81"/>
      <c r="E60" s="81"/>
      <c r="F60" s="81"/>
      <c r="G60" s="81"/>
      <c r="H60" s="84"/>
    </row>
    <row r="61" spans="1:9" x14ac:dyDescent="0.25">
      <c r="B61" s="81"/>
      <c r="C61" s="81"/>
      <c r="D61" s="81"/>
      <c r="E61" s="81"/>
      <c r="F61" s="81"/>
      <c r="G61" s="81"/>
      <c r="H61" s="84"/>
    </row>
    <row r="62" spans="1:9" x14ac:dyDescent="0.25">
      <c r="B62" s="82"/>
      <c r="C62" s="81"/>
      <c r="D62" s="84"/>
      <c r="E62" s="81"/>
      <c r="F62" s="81"/>
      <c r="G62" s="81"/>
      <c r="H62" s="84"/>
    </row>
    <row r="63" spans="1:9" x14ac:dyDescent="0.25">
      <c r="B63" s="85"/>
      <c r="C63" s="82"/>
      <c r="D63" s="82"/>
      <c r="E63" s="82"/>
      <c r="F63" s="82"/>
      <c r="G63" s="85"/>
      <c r="H63" s="84"/>
    </row>
    <row r="64" spans="1:9" x14ac:dyDescent="0.25">
      <c r="B64" s="86"/>
      <c r="C64" s="83"/>
      <c r="D64" s="84"/>
      <c r="E64" s="85"/>
      <c r="F64" s="85"/>
      <c r="G64" s="86"/>
      <c r="H64" s="84"/>
    </row>
    <row r="65" spans="2:8" x14ac:dyDescent="0.25">
      <c r="B65" s="86"/>
      <c r="C65" s="83"/>
      <c r="D65" s="84"/>
      <c r="E65" s="85"/>
      <c r="F65" s="85"/>
      <c r="G65" s="86"/>
      <c r="H65" s="84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BZSO 2018</vt:lpstr>
      <vt:lpstr>KO 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Vondráček</dc:creator>
  <cp:lastModifiedBy>Adam Vondráček</cp:lastModifiedBy>
  <cp:lastPrinted>2011-02-02T09:20:03Z</cp:lastPrinted>
  <dcterms:created xsi:type="dcterms:W3CDTF">2001-07-28T22:57:59Z</dcterms:created>
  <dcterms:modified xsi:type="dcterms:W3CDTF">2018-05-14T15:15:00Z</dcterms:modified>
</cp:coreProperties>
</file>